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Gezellige Vrienden\Uitslagen\2024\"/>
    </mc:Choice>
  </mc:AlternateContent>
  <xr:revisionPtr revIDLastSave="0" documentId="13_ncr:1_{7D8ACC9F-1CD8-431F-8536-2B8E2717FA82}" xr6:coauthVersionLast="47" xr6:coauthVersionMax="47" xr10:uidLastSave="{00000000-0000-0000-0000-000000000000}"/>
  <bookViews>
    <workbookView xWindow="-120" yWindow="-120" windowWidth="20730" windowHeight="11310" tabRatio="839" activeTab="2" xr2:uid="{00000000-000D-0000-FFFF-FFFF00000000}"/>
  </bookViews>
  <sheets>
    <sheet name="Invoer Rotten" sheetId="2" r:id="rId1"/>
    <sheet name="Invoer Rozen" sheetId="1" r:id="rId2"/>
    <sheet name="Uitslag Rotten" sheetId="3" r:id="rId3"/>
    <sheet name="Uitslag rozen" sheetId="4" r:id="rId4"/>
  </sheets>
  <definedNames>
    <definedName name="_xlnm._FilterDatabase" localSheetId="0" hidden="1">'Invoer Rotten'!$A$1:$W$190</definedName>
    <definedName name="_xlnm._FilterDatabase" localSheetId="1" hidden="1">'Invoer Rozen'!$A$1:$R$181</definedName>
    <definedName name="_xlnm._FilterDatabase" localSheetId="2" hidden="1">'Uitslag Rotten'!$A$3:$X$26</definedName>
    <definedName name="_xlnm._FilterDatabase" localSheetId="3" hidden="1">'Uitslag rozen'!$A$3:$AA$25</definedName>
    <definedName name="_xlnm.Print_Area" localSheetId="1">'Invoer Rozen'!$B$1:$R$177</definedName>
    <definedName name="_xlnm.Print_Area" localSheetId="3">'Uitslag rozen'!$A$1:$AC$26</definedName>
    <definedName name="_xlnm.Print_Titles" localSheetId="0">'Invoer Rotten'!$1:$1</definedName>
    <definedName name="_xlnm.Print_Titles" localSheetId="1">'Invoer Rozen'!$1:$1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5" i="4"/>
  <c r="A6" i="4"/>
  <c r="A7" i="4"/>
  <c r="A8" i="4"/>
  <c r="A9" i="4"/>
  <c r="A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5" i="4"/>
  <c r="B6" i="4"/>
  <c r="B7" i="4"/>
  <c r="B8" i="4"/>
  <c r="B9" i="4"/>
  <c r="B10" i="4"/>
  <c r="G5" i="4"/>
  <c r="H5" i="4"/>
  <c r="G6" i="4"/>
  <c r="H6" i="4"/>
  <c r="G7" i="4"/>
  <c r="H7" i="4"/>
  <c r="G8" i="4"/>
  <c r="H8" i="4"/>
  <c r="G9" i="4"/>
  <c r="H9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10" i="4"/>
  <c r="H10" i="4"/>
  <c r="F7" i="3"/>
  <c r="F6" i="3"/>
  <c r="F5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8" i="3"/>
  <c r="I26" i="4"/>
  <c r="J26" i="4"/>
  <c r="F26" i="4" s="1"/>
  <c r="K26" i="4"/>
  <c r="I9" i="4"/>
  <c r="J9" i="4"/>
  <c r="F9" i="4" s="1"/>
  <c r="J10" i="4"/>
  <c r="F10" i="4" s="1"/>
  <c r="I10" i="4" s="1"/>
  <c r="J11" i="4"/>
  <c r="F11" i="4" s="1"/>
  <c r="I11" i="4" s="1"/>
  <c r="I12" i="4"/>
  <c r="J12" i="4"/>
  <c r="F12" i="4" s="1"/>
  <c r="I13" i="4"/>
  <c r="J13" i="4"/>
  <c r="F13" i="4" s="1"/>
  <c r="I14" i="4"/>
  <c r="J14" i="4"/>
  <c r="F14" i="4" s="1"/>
  <c r="J15" i="4"/>
  <c r="F15" i="4" s="1"/>
  <c r="I15" i="4" s="1"/>
  <c r="J16" i="4"/>
  <c r="F16" i="4" s="1"/>
  <c r="I16" i="4" s="1"/>
  <c r="J17" i="4"/>
  <c r="F17" i="4" s="1"/>
  <c r="I17" i="4" s="1"/>
  <c r="I18" i="4"/>
  <c r="J18" i="4"/>
  <c r="F18" i="4" s="1"/>
  <c r="J19" i="4"/>
  <c r="F19" i="4" s="1"/>
  <c r="I19" i="4" s="1"/>
  <c r="I20" i="4"/>
  <c r="J20" i="4"/>
  <c r="F20" i="4" s="1"/>
  <c r="J21" i="4"/>
  <c r="F21" i="4" s="1"/>
  <c r="I21" i="4" s="1"/>
  <c r="J24" i="4"/>
  <c r="F24" i="4" s="1"/>
  <c r="I24" i="4" s="1"/>
  <c r="I25" i="4"/>
  <c r="J25" i="4"/>
  <c r="F25" i="4" s="1"/>
  <c r="I22" i="4"/>
  <c r="J22" i="4"/>
  <c r="F22" i="4" s="1"/>
  <c r="J23" i="4"/>
  <c r="F23" i="4" s="1"/>
  <c r="I23" i="4" s="1"/>
  <c r="I5" i="4"/>
  <c r="J5" i="4"/>
  <c r="F5" i="4" s="1"/>
  <c r="I6" i="4"/>
  <c r="J6" i="4"/>
  <c r="F6" i="4" s="1"/>
  <c r="I7" i="4"/>
  <c r="J7" i="4"/>
  <c r="F7" i="4" s="1"/>
  <c r="A5" i="3"/>
  <c r="A6" i="3"/>
  <c r="A7" i="3"/>
  <c r="A9" i="3"/>
  <c r="A12" i="3"/>
  <c r="A13" i="3"/>
  <c r="A14" i="3"/>
  <c r="A18" i="3"/>
  <c r="A20" i="3"/>
  <c r="A22" i="3"/>
  <c r="A25" i="3"/>
  <c r="A26" i="3"/>
  <c r="A8" i="3"/>
  <c r="G8" i="3"/>
  <c r="E8" i="3" s="1"/>
  <c r="H5" i="3" l="1"/>
  <c r="H6" i="3"/>
  <c r="H7" i="3"/>
  <c r="H8" i="3"/>
  <c r="H9" i="3"/>
  <c r="H10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11" i="3"/>
  <c r="K24" i="4"/>
  <c r="K25" i="4"/>
  <c r="G17" i="3" l="1"/>
  <c r="E17" i="3" s="1"/>
  <c r="G23" i="3"/>
  <c r="E23" i="3" s="1"/>
  <c r="G11" i="3"/>
  <c r="E11" i="3" s="1"/>
  <c r="G19" i="3"/>
  <c r="E19" i="3" s="1"/>
  <c r="G21" i="3"/>
  <c r="E21" i="3" s="1"/>
  <c r="G25" i="3"/>
  <c r="E25" i="3" s="1"/>
  <c r="G26" i="3"/>
  <c r="E26" i="3" s="1"/>
  <c r="G10" i="3"/>
  <c r="E10" i="3" s="1"/>
  <c r="R173" i="1" l="1"/>
  <c r="Q173" i="1" s="1"/>
  <c r="Q20" i="1" l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64" i="1"/>
  <c r="Q73" i="1"/>
  <c r="Q82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36" i="1"/>
  <c r="Q137" i="1"/>
  <c r="Q138" i="1"/>
  <c r="Q139" i="1"/>
  <c r="Q140" i="1"/>
  <c r="Q141" i="1"/>
  <c r="Q142" i="1"/>
  <c r="Q143" i="1"/>
  <c r="Q144" i="1"/>
  <c r="Q145" i="1"/>
  <c r="Q155" i="1"/>
  <c r="Q154" i="1"/>
  <c r="Q156" i="1"/>
  <c r="Q157" i="1"/>
  <c r="Q158" i="1"/>
  <c r="Q159" i="1"/>
  <c r="Q160" i="1"/>
  <c r="Q161" i="1"/>
  <c r="Q162" i="1"/>
  <c r="Q163" i="1"/>
  <c r="Q17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" i="1"/>
  <c r="Q3" i="1"/>
  <c r="R122" i="1" l="1"/>
  <c r="R131" i="1"/>
  <c r="Q131" i="1" s="1"/>
  <c r="R41" i="1"/>
  <c r="R113" i="1"/>
  <c r="R59" i="1" l="1"/>
  <c r="Q59" i="1" s="1"/>
  <c r="R77" i="1"/>
  <c r="Q77" i="1" s="1"/>
  <c r="R167" i="1"/>
  <c r="Q167" i="1" s="1"/>
  <c r="R176" i="1" l="1"/>
  <c r="Q176" i="1" s="1"/>
  <c r="R149" i="1"/>
  <c r="Q149" i="1" s="1"/>
  <c r="W164" i="2" l="1"/>
  <c r="V164" i="2" s="1"/>
  <c r="W20" i="2"/>
  <c r="V20" i="2" s="1"/>
  <c r="W146" i="2"/>
  <c r="W29" i="2"/>
  <c r="W56" i="2"/>
  <c r="V56" i="2" s="1"/>
  <c r="W38" i="2"/>
  <c r="V38" i="2" s="1"/>
  <c r="W137" i="2"/>
  <c r="V137" i="2" s="1"/>
  <c r="W119" i="2"/>
  <c r="V119" i="2" s="1"/>
  <c r="W173" i="2"/>
  <c r="V173" i="2" s="1"/>
  <c r="W47" i="2"/>
  <c r="W155" i="2"/>
  <c r="V155" i="2" s="1"/>
  <c r="W128" i="2"/>
  <c r="V128" i="2" s="1"/>
  <c r="W92" i="2"/>
  <c r="W182" i="2"/>
  <c r="V182" i="2" s="1"/>
  <c r="W111" i="2"/>
  <c r="W102" i="2"/>
  <c r="W3" i="2"/>
  <c r="V3" i="2" s="1"/>
  <c r="W75" i="2"/>
  <c r="V75" i="2" s="1"/>
  <c r="W12" i="2"/>
  <c r="W84" i="2"/>
  <c r="V84" i="2" s="1"/>
  <c r="W66" i="2"/>
  <c r="V66" i="2" s="1"/>
  <c r="W165" i="2"/>
  <c r="W21" i="2"/>
  <c r="V21" i="2" s="1"/>
  <c r="W147" i="2"/>
  <c r="W30" i="2"/>
  <c r="W57" i="2"/>
  <c r="V57" i="2" s="1"/>
  <c r="W39" i="2"/>
  <c r="V39" i="2" s="1"/>
  <c r="W138" i="2"/>
  <c r="V138" i="2" s="1"/>
  <c r="W120" i="2"/>
  <c r="V120" i="2" s="1"/>
  <c r="W174" i="2"/>
  <c r="V174" i="2" s="1"/>
  <c r="W48" i="2"/>
  <c r="W156" i="2"/>
  <c r="V156" i="2" s="1"/>
  <c r="W129" i="2"/>
  <c r="V129" i="2" s="1"/>
  <c r="W93" i="2"/>
  <c r="W183" i="2"/>
  <c r="V183" i="2" s="1"/>
  <c r="W112" i="2"/>
  <c r="W103" i="2"/>
  <c r="W4" i="2"/>
  <c r="W76" i="2"/>
  <c r="V76" i="2" s="1"/>
  <c r="W13" i="2"/>
  <c r="V13" i="2" s="1"/>
  <c r="W85" i="2"/>
  <c r="V85" i="2" s="1"/>
  <c r="W67" i="2"/>
  <c r="V67" i="2" s="1"/>
  <c r="W166" i="2"/>
  <c r="W22" i="2"/>
  <c r="V22" i="2" s="1"/>
  <c r="W148" i="2"/>
  <c r="W31" i="2"/>
  <c r="W58" i="2"/>
  <c r="V58" i="2" s="1"/>
  <c r="W40" i="2"/>
  <c r="W139" i="2"/>
  <c r="V139" i="2" s="1"/>
  <c r="W121" i="2"/>
  <c r="V121" i="2" s="1"/>
  <c r="W175" i="2"/>
  <c r="V175" i="2" s="1"/>
  <c r="W49" i="2"/>
  <c r="W157" i="2"/>
  <c r="V157" i="2" s="1"/>
  <c r="W130" i="2"/>
  <c r="V130" i="2" s="1"/>
  <c r="W94" i="2"/>
  <c r="W184" i="2"/>
  <c r="V184" i="2" s="1"/>
  <c r="W113" i="2"/>
  <c r="W104" i="2"/>
  <c r="W5" i="2"/>
  <c r="W77" i="2"/>
  <c r="V77" i="2" s="1"/>
  <c r="W14" i="2"/>
  <c r="W86" i="2"/>
  <c r="V86" i="2" s="1"/>
  <c r="W68" i="2"/>
  <c r="V68" i="2" s="1"/>
  <c r="W167" i="2"/>
  <c r="W23" i="2"/>
  <c r="W149" i="2"/>
  <c r="W32" i="2"/>
  <c r="W59" i="2"/>
  <c r="V59" i="2" s="1"/>
  <c r="W41" i="2"/>
  <c r="W140" i="2"/>
  <c r="V140" i="2" s="1"/>
  <c r="W122" i="2"/>
  <c r="V122" i="2" s="1"/>
  <c r="W176" i="2"/>
  <c r="V176" i="2" s="1"/>
  <c r="W50" i="2"/>
  <c r="W158" i="2"/>
  <c r="V158" i="2" s="1"/>
  <c r="W131" i="2"/>
  <c r="V131" i="2" s="1"/>
  <c r="W95" i="2"/>
  <c r="W185" i="2"/>
  <c r="V185" i="2" s="1"/>
  <c r="W114" i="2"/>
  <c r="W105" i="2"/>
  <c r="W6" i="2"/>
  <c r="W78" i="2"/>
  <c r="V78" i="2" s="1"/>
  <c r="W15" i="2"/>
  <c r="W87" i="2"/>
  <c r="V87" i="2" s="1"/>
  <c r="W69" i="2"/>
  <c r="W168" i="2"/>
  <c r="W24" i="2"/>
  <c r="W150" i="2"/>
  <c r="W33" i="2"/>
  <c r="W60" i="2"/>
  <c r="V60" i="2" s="1"/>
  <c r="W42" i="2"/>
  <c r="W141" i="2"/>
  <c r="V141" i="2" s="1"/>
  <c r="W123" i="2"/>
  <c r="V123" i="2" s="1"/>
  <c r="W177" i="2"/>
  <c r="V177" i="2" s="1"/>
  <c r="W51" i="2"/>
  <c r="W159" i="2"/>
  <c r="V159" i="2" s="1"/>
  <c r="W132" i="2"/>
  <c r="V132" i="2" s="1"/>
  <c r="W96" i="2"/>
  <c r="W186" i="2"/>
  <c r="V186" i="2" s="1"/>
  <c r="W115" i="2"/>
  <c r="W106" i="2"/>
  <c r="W7" i="2"/>
  <c r="W79" i="2"/>
  <c r="V79" i="2" s="1"/>
  <c r="W16" i="2"/>
  <c r="W88" i="2"/>
  <c r="V88" i="2" s="1"/>
  <c r="W70" i="2"/>
  <c r="W169" i="2"/>
  <c r="W25" i="2"/>
  <c r="W151" i="2"/>
  <c r="W34" i="2"/>
  <c r="W61" i="2"/>
  <c r="V61" i="2" s="1"/>
  <c r="W43" i="2"/>
  <c r="W142" i="2"/>
  <c r="V142" i="2" s="1"/>
  <c r="W124" i="2"/>
  <c r="V124" i="2" s="1"/>
  <c r="W178" i="2"/>
  <c r="V178" i="2" s="1"/>
  <c r="W52" i="2"/>
  <c r="W160" i="2"/>
  <c r="V160" i="2" s="1"/>
  <c r="W133" i="2"/>
  <c r="V133" i="2" s="1"/>
  <c r="W97" i="2"/>
  <c r="W187" i="2"/>
  <c r="V187" i="2" s="1"/>
  <c r="W116" i="2"/>
  <c r="W107" i="2"/>
  <c r="W8" i="2"/>
  <c r="W80" i="2"/>
  <c r="V80" i="2" s="1"/>
  <c r="W17" i="2"/>
  <c r="W89" i="2"/>
  <c r="V89" i="2" s="1"/>
  <c r="W71" i="2"/>
  <c r="V71" i="2" s="1"/>
  <c r="W170" i="2"/>
  <c r="W26" i="2"/>
  <c r="W152" i="2"/>
  <c r="W35" i="2"/>
  <c r="W62" i="2"/>
  <c r="V62" i="2" s="1"/>
  <c r="W44" i="2"/>
  <c r="W143" i="2"/>
  <c r="V143" i="2" s="1"/>
  <c r="W125" i="2"/>
  <c r="V125" i="2" s="1"/>
  <c r="W179" i="2"/>
  <c r="V179" i="2" s="1"/>
  <c r="W53" i="2"/>
  <c r="W161" i="2"/>
  <c r="V161" i="2" s="1"/>
  <c r="W134" i="2"/>
  <c r="V134" i="2" s="1"/>
  <c r="W98" i="2"/>
  <c r="W188" i="2"/>
  <c r="V188" i="2" s="1"/>
  <c r="W117" i="2"/>
  <c r="W108" i="2"/>
  <c r="W9" i="2"/>
  <c r="W81" i="2"/>
  <c r="V81" i="2" s="1"/>
  <c r="W18" i="2"/>
  <c r="W90" i="2"/>
  <c r="V90" i="2" s="1"/>
  <c r="W72" i="2"/>
  <c r="V72" i="2" s="1"/>
  <c r="W171" i="2"/>
  <c r="W27" i="2"/>
  <c r="W153" i="2"/>
  <c r="W36" i="2"/>
  <c r="W63" i="2"/>
  <c r="V63" i="2" s="1"/>
  <c r="W45" i="2"/>
  <c r="W144" i="2"/>
  <c r="V144" i="2" s="1"/>
  <c r="W126" i="2"/>
  <c r="W180" i="2"/>
  <c r="V180" i="2" s="1"/>
  <c r="W54" i="2"/>
  <c r="W162" i="2"/>
  <c r="V162" i="2" s="1"/>
  <c r="W135" i="2"/>
  <c r="V135" i="2" s="1"/>
  <c r="W99" i="2"/>
  <c r="W189" i="2"/>
  <c r="V189" i="2" s="1"/>
  <c r="W118" i="2"/>
  <c r="W109" i="2"/>
  <c r="W10" i="2"/>
  <c r="W82" i="2"/>
  <c r="W19" i="2"/>
  <c r="W91" i="2"/>
  <c r="V91" i="2" s="1"/>
  <c r="W73" i="2"/>
  <c r="W172" i="2"/>
  <c r="W28" i="2"/>
  <c r="W154" i="2"/>
  <c r="W37" i="2"/>
  <c r="W64" i="2"/>
  <c r="V64" i="2" s="1"/>
  <c r="W46" i="2"/>
  <c r="W145" i="2"/>
  <c r="V145" i="2" s="1"/>
  <c r="W127" i="2"/>
  <c r="W181" i="2"/>
  <c r="W55" i="2"/>
  <c r="W163" i="2"/>
  <c r="V163" i="2" s="1"/>
  <c r="W136" i="2"/>
  <c r="W100" i="2"/>
  <c r="W190" i="2"/>
  <c r="V190" i="2" s="1"/>
  <c r="W110" i="2"/>
  <c r="W101" i="2"/>
  <c r="W2" i="2"/>
  <c r="V2" i="2" s="1"/>
  <c r="W74" i="2"/>
  <c r="V74" i="2" s="1"/>
  <c r="W11" i="2"/>
  <c r="W83" i="2"/>
  <c r="V83" i="2" s="1"/>
  <c r="V146" i="2"/>
  <c r="V29" i="2"/>
  <c r="V47" i="2"/>
  <c r="V92" i="2"/>
  <c r="V111" i="2"/>
  <c r="V102" i="2"/>
  <c r="V12" i="2"/>
  <c r="V165" i="2"/>
  <c r="V147" i="2"/>
  <c r="V30" i="2"/>
  <c r="V48" i="2"/>
  <c r="V93" i="2"/>
  <c r="V112" i="2"/>
  <c r="V103" i="2"/>
  <c r="V4" i="2"/>
  <c r="V166" i="2"/>
  <c r="V148" i="2"/>
  <c r="V31" i="2"/>
  <c r="V40" i="2"/>
  <c r="V49" i="2"/>
  <c r="V94" i="2"/>
  <c r="V113" i="2"/>
  <c r="V104" i="2"/>
  <c r="V5" i="2"/>
  <c r="V14" i="2"/>
  <c r="V167" i="2"/>
  <c r="V23" i="2"/>
  <c r="V149" i="2"/>
  <c r="V32" i="2"/>
  <c r="V41" i="2"/>
  <c r="V50" i="2"/>
  <c r="V95" i="2"/>
  <c r="V114" i="2"/>
  <c r="V105" i="2"/>
  <c r="V6" i="2"/>
  <c r="V15" i="2"/>
  <c r="V69" i="2"/>
  <c r="V168" i="2"/>
  <c r="V24" i="2"/>
  <c r="V150" i="2"/>
  <c r="V33" i="2"/>
  <c r="V42" i="2"/>
  <c r="V51" i="2"/>
  <c r="V96" i="2"/>
  <c r="V115" i="2"/>
  <c r="V106" i="2"/>
  <c r="V7" i="2"/>
  <c r="V16" i="2"/>
  <c r="V70" i="2"/>
  <c r="V169" i="2"/>
  <c r="V25" i="2"/>
  <c r="V151" i="2"/>
  <c r="V34" i="2"/>
  <c r="V43" i="2"/>
  <c r="V52" i="2"/>
  <c r="V97" i="2"/>
  <c r="V116" i="2"/>
  <c r="V107" i="2"/>
  <c r="V8" i="2"/>
  <c r="V17" i="2"/>
  <c r="V170" i="2"/>
  <c r="V26" i="2"/>
  <c r="V152" i="2"/>
  <c r="V35" i="2"/>
  <c r="V44" i="2"/>
  <c r="V53" i="2"/>
  <c r="V98" i="2"/>
  <c r="V117" i="2"/>
  <c r="V108" i="2"/>
  <c r="V9" i="2"/>
  <c r="V18" i="2"/>
  <c r="V171" i="2"/>
  <c r="V27" i="2"/>
  <c r="V153" i="2"/>
  <c r="V36" i="2"/>
  <c r="V45" i="2"/>
  <c r="V126" i="2"/>
  <c r="V54" i="2"/>
  <c r="V99" i="2"/>
  <c r="V118" i="2"/>
  <c r="V109" i="2"/>
  <c r="V10" i="2"/>
  <c r="V82" i="2"/>
  <c r="V19" i="2"/>
  <c r="V73" i="2"/>
  <c r="V172" i="2"/>
  <c r="V28" i="2"/>
  <c r="V154" i="2"/>
  <c r="V37" i="2"/>
  <c r="V46" i="2"/>
  <c r="V127" i="2"/>
  <c r="V181" i="2"/>
  <c r="V55" i="2"/>
  <c r="V136" i="2"/>
  <c r="V100" i="2"/>
  <c r="V110" i="2"/>
  <c r="V101" i="2"/>
  <c r="V11" i="2"/>
  <c r="W65" i="2"/>
  <c r="V65" i="2" s="1"/>
  <c r="R11" i="1"/>
  <c r="R2" i="1"/>
  <c r="R92" i="1"/>
  <c r="R101" i="1"/>
  <c r="R146" i="1"/>
  <c r="Q146" i="1" s="1"/>
  <c r="R119" i="1"/>
  <c r="R29" i="1"/>
  <c r="R38" i="1"/>
  <c r="R56" i="1"/>
  <c r="Q56" i="1" s="1"/>
  <c r="R20" i="1"/>
  <c r="R110" i="1"/>
  <c r="R137" i="1"/>
  <c r="R47" i="1"/>
  <c r="R84" i="1"/>
  <c r="Q84" i="1" s="1"/>
  <c r="R165" i="1"/>
  <c r="Q165" i="1" s="1"/>
  <c r="R156" i="1"/>
  <c r="R75" i="1"/>
  <c r="Q75" i="1" s="1"/>
  <c r="R129" i="1"/>
  <c r="Q129" i="1" s="1"/>
  <c r="R66" i="1"/>
  <c r="Q66" i="1" s="1"/>
  <c r="R12" i="1"/>
  <c r="R3" i="1"/>
  <c r="R93" i="1"/>
  <c r="R102" i="1"/>
  <c r="R147" i="1"/>
  <c r="Q147" i="1" s="1"/>
  <c r="R120" i="1"/>
  <c r="R30" i="1"/>
  <c r="R39" i="1"/>
  <c r="R57" i="1"/>
  <c r="Q57" i="1" s="1"/>
  <c r="R21" i="1"/>
  <c r="R111" i="1"/>
  <c r="R138" i="1"/>
  <c r="R48" i="1"/>
  <c r="R174" i="1"/>
  <c r="Q174" i="1" s="1"/>
  <c r="R85" i="1"/>
  <c r="Q85" i="1" s="1"/>
  <c r="R166" i="1"/>
  <c r="Q166" i="1" s="1"/>
  <c r="R157" i="1"/>
  <c r="R76" i="1"/>
  <c r="Q76" i="1" s="1"/>
  <c r="R130" i="1"/>
  <c r="Q130" i="1" s="1"/>
  <c r="R67" i="1"/>
  <c r="Q67" i="1" s="1"/>
  <c r="R13" i="1"/>
  <c r="R4" i="1"/>
  <c r="R94" i="1"/>
  <c r="R103" i="1"/>
  <c r="R148" i="1"/>
  <c r="Q148" i="1" s="1"/>
  <c r="R121" i="1"/>
  <c r="R31" i="1"/>
  <c r="R40" i="1"/>
  <c r="R58" i="1"/>
  <c r="Q58" i="1" s="1"/>
  <c r="R22" i="1"/>
  <c r="R112" i="1"/>
  <c r="R139" i="1"/>
  <c r="R49" i="1"/>
  <c r="R175" i="1"/>
  <c r="Q175" i="1" s="1"/>
  <c r="R86" i="1"/>
  <c r="Q86" i="1" s="1"/>
  <c r="R158" i="1"/>
  <c r="R68" i="1"/>
  <c r="Q68" i="1" s="1"/>
  <c r="R14" i="1"/>
  <c r="R5" i="1"/>
  <c r="R95" i="1"/>
  <c r="R104" i="1"/>
  <c r="R32" i="1"/>
  <c r="R23" i="1"/>
  <c r="R140" i="1"/>
  <c r="R50" i="1"/>
  <c r="R87" i="1"/>
  <c r="Q87" i="1" s="1"/>
  <c r="R168" i="1"/>
  <c r="Q168" i="1" s="1"/>
  <c r="R159" i="1"/>
  <c r="R78" i="1"/>
  <c r="Q78" i="1" s="1"/>
  <c r="R132" i="1"/>
  <c r="Q132" i="1" s="1"/>
  <c r="R69" i="1"/>
  <c r="Q69" i="1" s="1"/>
  <c r="R15" i="1"/>
  <c r="R6" i="1"/>
  <c r="R96" i="1"/>
  <c r="R105" i="1"/>
  <c r="R150" i="1"/>
  <c r="Q150" i="1" s="1"/>
  <c r="R123" i="1"/>
  <c r="R33" i="1"/>
  <c r="R42" i="1"/>
  <c r="R60" i="1"/>
  <c r="Q60" i="1" s="1"/>
  <c r="R24" i="1"/>
  <c r="R114" i="1"/>
  <c r="R141" i="1"/>
  <c r="R51" i="1"/>
  <c r="R177" i="1"/>
  <c r="Q177" i="1" s="1"/>
  <c r="R88" i="1"/>
  <c r="Q88" i="1" s="1"/>
  <c r="R169" i="1"/>
  <c r="Q169" i="1" s="1"/>
  <c r="R160" i="1"/>
  <c r="R79" i="1"/>
  <c r="Q79" i="1" s="1"/>
  <c r="R133" i="1"/>
  <c r="Q133" i="1" s="1"/>
  <c r="R70" i="1"/>
  <c r="Q70" i="1" s="1"/>
  <c r="R16" i="1"/>
  <c r="R7" i="1"/>
  <c r="R97" i="1"/>
  <c r="R106" i="1"/>
  <c r="R151" i="1"/>
  <c r="Q151" i="1" s="1"/>
  <c r="R124" i="1"/>
  <c r="R34" i="1"/>
  <c r="R43" i="1"/>
  <c r="R61" i="1"/>
  <c r="Q61" i="1" s="1"/>
  <c r="R25" i="1"/>
  <c r="R115" i="1"/>
  <c r="R142" i="1"/>
  <c r="R52" i="1"/>
  <c r="R178" i="1"/>
  <c r="Q178" i="1" s="1"/>
  <c r="R89" i="1"/>
  <c r="Q89" i="1" s="1"/>
  <c r="R170" i="1"/>
  <c r="Q170" i="1" s="1"/>
  <c r="R161" i="1"/>
  <c r="R80" i="1"/>
  <c r="Q80" i="1" s="1"/>
  <c r="R134" i="1"/>
  <c r="Q134" i="1" s="1"/>
  <c r="R71" i="1"/>
  <c r="Q71" i="1" s="1"/>
  <c r="R17" i="1"/>
  <c r="R8" i="1"/>
  <c r="R98" i="1"/>
  <c r="R107" i="1"/>
  <c r="R152" i="1"/>
  <c r="Q152" i="1" s="1"/>
  <c r="R125" i="1"/>
  <c r="R35" i="1"/>
  <c r="R44" i="1"/>
  <c r="R62" i="1"/>
  <c r="Q62" i="1" s="1"/>
  <c r="R26" i="1"/>
  <c r="R116" i="1"/>
  <c r="R143" i="1"/>
  <c r="R53" i="1"/>
  <c r="R179" i="1"/>
  <c r="Q179" i="1" s="1"/>
  <c r="R90" i="1"/>
  <c r="Q90" i="1" s="1"/>
  <c r="R171" i="1"/>
  <c r="Q171" i="1" s="1"/>
  <c r="R162" i="1"/>
  <c r="R81" i="1"/>
  <c r="Q81" i="1" s="1"/>
  <c r="R135" i="1"/>
  <c r="Q135" i="1" s="1"/>
  <c r="R72" i="1"/>
  <c r="Q72" i="1" s="1"/>
  <c r="R18" i="1"/>
  <c r="R9" i="1"/>
  <c r="R99" i="1"/>
  <c r="R108" i="1"/>
  <c r="R153" i="1"/>
  <c r="Q153" i="1" s="1"/>
  <c r="R126" i="1"/>
  <c r="R36" i="1"/>
  <c r="R45" i="1"/>
  <c r="R63" i="1"/>
  <c r="Q63" i="1" s="1"/>
  <c r="R27" i="1"/>
  <c r="R117" i="1"/>
  <c r="R144" i="1"/>
  <c r="R54" i="1"/>
  <c r="R180" i="1"/>
  <c r="Q180" i="1" s="1"/>
  <c r="R91" i="1"/>
  <c r="R172" i="1"/>
  <c r="R163" i="1"/>
  <c r="R82" i="1"/>
  <c r="R136" i="1"/>
  <c r="R73" i="1"/>
  <c r="R19" i="1"/>
  <c r="R10" i="1"/>
  <c r="R100" i="1"/>
  <c r="R109" i="1"/>
  <c r="R154" i="1"/>
  <c r="R127" i="1"/>
  <c r="R37" i="1"/>
  <c r="R46" i="1"/>
  <c r="R64" i="1"/>
  <c r="R28" i="1"/>
  <c r="R118" i="1"/>
  <c r="R145" i="1"/>
  <c r="R55" i="1"/>
  <c r="R181" i="1"/>
  <c r="Q181" i="1" s="1"/>
  <c r="R83" i="1"/>
  <c r="Q83" i="1" s="1"/>
  <c r="R164" i="1"/>
  <c r="Q164" i="1" s="1"/>
  <c r="R155" i="1"/>
  <c r="R74" i="1"/>
  <c r="Q74" i="1" s="1"/>
  <c r="R128" i="1"/>
  <c r="Q128" i="1" s="1"/>
  <c r="A190" i="2"/>
  <c r="A100" i="2"/>
  <c r="A55" i="2"/>
  <c r="A154" i="2"/>
  <c r="A127" i="2"/>
  <c r="A28" i="2"/>
  <c r="A64" i="2"/>
  <c r="A46" i="2"/>
  <c r="A37" i="2"/>
  <c r="A136" i="2"/>
  <c r="A163" i="2"/>
  <c r="A118" i="2"/>
  <c r="A109" i="2"/>
  <c r="A10" i="2"/>
  <c r="A19" i="2"/>
  <c r="A73" i="2"/>
  <c r="A145" i="2"/>
  <c r="A82" i="2"/>
  <c r="A172" i="2"/>
  <c r="A181" i="2"/>
  <c r="A91" i="2"/>
  <c r="A189" i="2"/>
  <c r="A99" i="2"/>
  <c r="A54" i="2"/>
  <c r="A153" i="2"/>
  <c r="A126" i="2"/>
  <c r="A27" i="2"/>
  <c r="A63" i="2"/>
  <c r="A45" i="2"/>
  <c r="A36" i="2"/>
  <c r="A135" i="2"/>
  <c r="A162" i="2"/>
  <c r="A117" i="2"/>
  <c r="A108" i="2"/>
  <c r="A9" i="2"/>
  <c r="A18" i="2"/>
  <c r="A72" i="2"/>
  <c r="A144" i="2"/>
  <c r="A81" i="2"/>
  <c r="A171" i="2"/>
  <c r="A180" i="2"/>
  <c r="A90" i="2"/>
  <c r="A188" i="2"/>
  <c r="A98" i="2"/>
  <c r="A53" i="2"/>
  <c r="A152" i="2"/>
  <c r="A125" i="2"/>
  <c r="A26" i="2"/>
  <c r="A62" i="2"/>
  <c r="A44" i="2"/>
  <c r="A35" i="2"/>
  <c r="A134" i="2"/>
  <c r="A161" i="2"/>
  <c r="A116" i="2"/>
  <c r="A107" i="2"/>
  <c r="A8" i="2"/>
  <c r="A17" i="2"/>
  <c r="A71" i="2"/>
  <c r="A143" i="2"/>
  <c r="A80" i="2"/>
  <c r="A170" i="2"/>
  <c r="A179" i="2"/>
  <c r="A89" i="2"/>
  <c r="A187" i="2"/>
  <c r="A97" i="2"/>
  <c r="A52" i="2"/>
  <c r="A151" i="2"/>
  <c r="A124" i="2"/>
  <c r="A25" i="2"/>
  <c r="A61" i="2"/>
  <c r="A43" i="2"/>
  <c r="A34" i="2"/>
  <c r="A133" i="2"/>
  <c r="A160" i="2"/>
  <c r="A115" i="2"/>
  <c r="A106" i="2"/>
  <c r="A7" i="2"/>
  <c r="A16" i="2"/>
  <c r="A70" i="2"/>
  <c r="A142" i="2"/>
  <c r="A79" i="2"/>
  <c r="A169" i="2"/>
  <c r="A178" i="2"/>
  <c r="A88" i="2"/>
  <c r="A186" i="2"/>
  <c r="A96" i="2"/>
  <c r="A51" i="2"/>
  <c r="A150" i="2"/>
  <c r="A123" i="2"/>
  <c r="A24" i="2"/>
  <c r="A60" i="2"/>
  <c r="A42" i="2"/>
  <c r="A33" i="2"/>
  <c r="A132" i="2"/>
  <c r="A159" i="2"/>
  <c r="A114" i="2"/>
  <c r="A105" i="2"/>
  <c r="A6" i="2"/>
  <c r="A15" i="2"/>
  <c r="A69" i="2"/>
  <c r="A141" i="2"/>
  <c r="A78" i="2"/>
  <c r="A168" i="2"/>
  <c r="A177" i="2"/>
  <c r="A87" i="2"/>
  <c r="A185" i="2"/>
  <c r="A95" i="2"/>
  <c r="A50" i="2"/>
  <c r="A149" i="2"/>
  <c r="A122" i="2"/>
  <c r="A23" i="2"/>
  <c r="A59" i="2"/>
  <c r="A41" i="2"/>
  <c r="A32" i="2"/>
  <c r="A131" i="2"/>
  <c r="A158" i="2"/>
  <c r="A113" i="2"/>
  <c r="A104" i="2"/>
  <c r="A5" i="2"/>
  <c r="A14" i="2"/>
  <c r="A68" i="2"/>
  <c r="A140" i="2"/>
  <c r="A77" i="2"/>
  <c r="A167" i="2"/>
  <c r="A176" i="2"/>
  <c r="A86" i="2"/>
  <c r="A184" i="2"/>
  <c r="A94" i="2"/>
  <c r="A49" i="2"/>
  <c r="A148" i="2"/>
  <c r="A121" i="2"/>
  <c r="A22" i="2"/>
  <c r="A58" i="2"/>
  <c r="A40" i="2"/>
  <c r="A31" i="2"/>
  <c r="A130" i="2"/>
  <c r="A157" i="2"/>
  <c r="A112" i="2"/>
  <c r="A103" i="2"/>
  <c r="A4" i="2"/>
  <c r="A13" i="2"/>
  <c r="A67" i="2"/>
  <c r="A139" i="2"/>
  <c r="A76" i="2"/>
  <c r="A166" i="2"/>
  <c r="A175" i="2"/>
  <c r="A85" i="2"/>
  <c r="A183" i="2"/>
  <c r="A93" i="2"/>
  <c r="A48" i="2"/>
  <c r="A147" i="2"/>
  <c r="A120" i="2"/>
  <c r="A21" i="2"/>
  <c r="A57" i="2"/>
  <c r="A39" i="2"/>
  <c r="A30" i="2"/>
  <c r="A129" i="2"/>
  <c r="A156" i="2"/>
  <c r="A111" i="2"/>
  <c r="A102" i="2"/>
  <c r="A3" i="2"/>
  <c r="A12" i="2"/>
  <c r="A66" i="2"/>
  <c r="A138" i="2"/>
  <c r="A75" i="2"/>
  <c r="A165" i="2"/>
  <c r="A174" i="2"/>
  <c r="A84" i="2"/>
  <c r="A182" i="2"/>
  <c r="A92" i="2"/>
  <c r="A47" i="2"/>
  <c r="A146" i="2"/>
  <c r="A119" i="2"/>
  <c r="A20" i="2"/>
  <c r="A56" i="2"/>
  <c r="A38" i="2"/>
  <c r="A29" i="2"/>
  <c r="A128" i="2"/>
  <c r="A155" i="2"/>
  <c r="A110" i="2"/>
  <c r="A101" i="2"/>
  <c r="A2" i="2"/>
  <c r="A11" i="2"/>
  <c r="A65" i="2"/>
  <c r="A137" i="2"/>
  <c r="A74" i="2"/>
  <c r="A164" i="2"/>
  <c r="A173" i="2"/>
  <c r="A83" i="2"/>
  <c r="R65" i="1"/>
  <c r="Q65" i="1" s="1"/>
  <c r="A164" i="1"/>
  <c r="A155" i="1"/>
  <c r="A74" i="1"/>
  <c r="A128" i="1"/>
  <c r="A65" i="1"/>
  <c r="A11" i="1"/>
  <c r="A2" i="1"/>
  <c r="A92" i="1"/>
  <c r="A101" i="1"/>
  <c r="A146" i="1"/>
  <c r="A119" i="1"/>
  <c r="A29" i="1"/>
  <c r="A38" i="1"/>
  <c r="A56" i="1"/>
  <c r="A20" i="1"/>
  <c r="A110" i="1"/>
  <c r="A137" i="1"/>
  <c r="A47" i="1"/>
  <c r="A173" i="1"/>
  <c r="A84" i="1"/>
  <c r="A165" i="1"/>
  <c r="A156" i="1"/>
  <c r="A75" i="1"/>
  <c r="A129" i="1"/>
  <c r="A66" i="1"/>
  <c r="A12" i="1"/>
  <c r="A3" i="1"/>
  <c r="A93" i="1"/>
  <c r="A102" i="1"/>
  <c r="A147" i="1"/>
  <c r="A120" i="1"/>
  <c r="A30" i="1"/>
  <c r="A39" i="1"/>
  <c r="A57" i="1"/>
  <c r="A21" i="1"/>
  <c r="A111" i="1"/>
  <c r="A138" i="1"/>
  <c r="A48" i="1"/>
  <c r="A174" i="1"/>
  <c r="A85" i="1"/>
  <c r="A166" i="1"/>
  <c r="A157" i="1"/>
  <c r="A76" i="1"/>
  <c r="A130" i="1"/>
  <c r="A67" i="1"/>
  <c r="A13" i="1"/>
  <c r="A4" i="1"/>
  <c r="A94" i="1"/>
  <c r="A103" i="1"/>
  <c r="A148" i="1"/>
  <c r="A121" i="1"/>
  <c r="A31" i="1"/>
  <c r="A40" i="1"/>
  <c r="A58" i="1"/>
  <c r="A22" i="1"/>
  <c r="A112" i="1"/>
  <c r="A139" i="1"/>
  <c r="A49" i="1"/>
  <c r="A175" i="1"/>
  <c r="A86" i="1"/>
  <c r="A167" i="1"/>
  <c r="A158" i="1"/>
  <c r="A77" i="1"/>
  <c r="A131" i="1"/>
  <c r="A68" i="1"/>
  <c r="A14" i="1"/>
  <c r="A5" i="1"/>
  <c r="A95" i="1"/>
  <c r="A104" i="1"/>
  <c r="A149" i="1"/>
  <c r="A122" i="1"/>
  <c r="A32" i="1"/>
  <c r="A41" i="1"/>
  <c r="A59" i="1"/>
  <c r="A23" i="1"/>
  <c r="A113" i="1"/>
  <c r="A140" i="1"/>
  <c r="A50" i="1"/>
  <c r="A176" i="1"/>
  <c r="A87" i="1"/>
  <c r="A168" i="1"/>
  <c r="A159" i="1"/>
  <c r="A78" i="1"/>
  <c r="A132" i="1"/>
  <c r="A69" i="1"/>
  <c r="A15" i="1"/>
  <c r="A6" i="1"/>
  <c r="A96" i="1"/>
  <c r="A105" i="1"/>
  <c r="A150" i="1"/>
  <c r="A123" i="1"/>
  <c r="A33" i="1"/>
  <c r="A42" i="1"/>
  <c r="A60" i="1"/>
  <c r="A24" i="1"/>
  <c r="A114" i="1"/>
  <c r="A141" i="1"/>
  <c r="A51" i="1"/>
  <c r="A177" i="1"/>
  <c r="A88" i="1"/>
  <c r="A169" i="1"/>
  <c r="A160" i="1"/>
  <c r="A79" i="1"/>
  <c r="A133" i="1"/>
  <c r="A70" i="1"/>
  <c r="A16" i="1"/>
  <c r="A7" i="1"/>
  <c r="A97" i="1"/>
  <c r="A106" i="1"/>
  <c r="A151" i="1"/>
  <c r="A124" i="1"/>
  <c r="A34" i="1"/>
  <c r="A43" i="1"/>
  <c r="A61" i="1"/>
  <c r="A25" i="1"/>
  <c r="A115" i="1"/>
  <c r="A142" i="1"/>
  <c r="A52" i="1"/>
  <c r="A178" i="1"/>
  <c r="A89" i="1"/>
  <c r="A170" i="1"/>
  <c r="A161" i="1"/>
  <c r="A80" i="1"/>
  <c r="A134" i="1"/>
  <c r="A71" i="1"/>
  <c r="A17" i="1"/>
  <c r="A8" i="1"/>
  <c r="A98" i="1"/>
  <c r="A107" i="1"/>
  <c r="A152" i="1"/>
  <c r="A125" i="1"/>
  <c r="A35" i="1"/>
  <c r="A44" i="1"/>
  <c r="A62" i="1"/>
  <c r="A26" i="1"/>
  <c r="A116" i="1"/>
  <c r="A143" i="1"/>
  <c r="A53" i="1"/>
  <c r="A179" i="1"/>
  <c r="A90" i="1"/>
  <c r="A171" i="1"/>
  <c r="A162" i="1"/>
  <c r="A81" i="1"/>
  <c r="A135" i="1"/>
  <c r="A72" i="1"/>
  <c r="A18" i="1"/>
  <c r="A9" i="1"/>
  <c r="A99" i="1"/>
  <c r="A108" i="1"/>
  <c r="A153" i="1"/>
  <c r="A126" i="1"/>
  <c r="A36" i="1"/>
  <c r="A45" i="1"/>
  <c r="A63" i="1"/>
  <c r="A27" i="1"/>
  <c r="A117" i="1"/>
  <c r="A144" i="1"/>
  <c r="A54" i="1"/>
  <c r="A180" i="1"/>
  <c r="A91" i="1"/>
  <c r="A172" i="1"/>
  <c r="A163" i="1"/>
  <c r="A82" i="1"/>
  <c r="A136" i="1"/>
  <c r="A73" i="1"/>
  <c r="A19" i="1"/>
  <c r="A10" i="1"/>
  <c r="A100" i="1"/>
  <c r="A109" i="1"/>
  <c r="A154" i="1"/>
  <c r="A127" i="1"/>
  <c r="A37" i="1"/>
  <c r="A46" i="1"/>
  <c r="A64" i="1"/>
  <c r="A28" i="1"/>
  <c r="A118" i="1"/>
  <c r="A145" i="1"/>
  <c r="A55" i="1"/>
  <c r="A181" i="1"/>
  <c r="A83" i="1"/>
  <c r="G6" i="3" l="1"/>
  <c r="E6" i="3" s="1"/>
  <c r="G7" i="3"/>
  <c r="E7" i="3" s="1"/>
  <c r="G14" i="3"/>
  <c r="E14" i="3" s="1"/>
  <c r="G22" i="3"/>
  <c r="E22" i="3" s="1"/>
  <c r="G18" i="3"/>
  <c r="E18" i="3" s="1"/>
  <c r="G15" i="3"/>
  <c r="E15" i="3" s="1"/>
  <c r="G16" i="3"/>
  <c r="E16" i="3" s="1"/>
  <c r="G5" i="3"/>
  <c r="E5" i="3" s="1"/>
  <c r="G9" i="3"/>
  <c r="E9" i="3" s="1"/>
  <c r="G12" i="3"/>
  <c r="E12" i="3" s="1"/>
  <c r="G13" i="3"/>
  <c r="E13" i="3" s="1"/>
  <c r="K23" i="4"/>
  <c r="K21" i="4"/>
  <c r="K17" i="4"/>
  <c r="K19" i="4"/>
  <c r="K11" i="4"/>
  <c r="K10" i="4"/>
  <c r="K22" i="4" l="1"/>
  <c r="K15" i="4"/>
  <c r="K8" i="4"/>
  <c r="J8" i="4"/>
  <c r="K13" i="4"/>
  <c r="K6" i="4"/>
  <c r="K9" i="4"/>
  <c r="K18" i="4"/>
  <c r="K14" i="4"/>
  <c r="K12" i="4"/>
  <c r="K5" i="4"/>
  <c r="F8" i="4" l="1"/>
  <c r="I8" i="4" s="1"/>
  <c r="K20" i="4"/>
  <c r="K7" i="4"/>
  <c r="K16" i="4"/>
  <c r="G24" i="3"/>
  <c r="E24" i="3" s="1"/>
  <c r="G20" i="3"/>
  <c r="E20" i="3" s="1"/>
  <c r="A17" i="3" l="1"/>
  <c r="A15" i="3"/>
  <c r="A10" i="3" l="1"/>
  <c r="A11" i="3"/>
  <c r="A23" i="3"/>
  <c r="A19" i="3"/>
  <c r="A21" i="3"/>
  <c r="A16" i="3"/>
  <c r="A24" i="3"/>
</calcChain>
</file>

<file path=xl/sharedStrings.xml><?xml version="1.0" encoding="utf-8"?>
<sst xmlns="http://schemas.openxmlformats.org/spreadsheetml/2006/main" count="658" uniqueCount="66">
  <si>
    <t>Stand</t>
  </si>
  <si>
    <t>NR</t>
  </si>
  <si>
    <t>Naam</t>
  </si>
  <si>
    <t>Tot.</t>
  </si>
  <si>
    <t>%</t>
  </si>
  <si>
    <t>Jörgen Jorissen</t>
  </si>
  <si>
    <t>Piet Herijgers</t>
  </si>
  <si>
    <t>Pierre Huijbregts</t>
  </si>
  <si>
    <t>Jaco Hoekman</t>
  </si>
  <si>
    <t>Marte Peemen</t>
  </si>
  <si>
    <t>Henk Romme</t>
  </si>
  <si>
    <t>Arjan Bakx</t>
  </si>
  <si>
    <t>Antoon van Erk</t>
  </si>
  <si>
    <t>Leo Foesenek</t>
  </si>
  <si>
    <t>Louis Havermans Pzn</t>
  </si>
  <si>
    <t>Niels van den Broek</t>
  </si>
  <si>
    <t>Marco van de Goorbergh</t>
  </si>
  <si>
    <t>Desiree Sprenkels</t>
  </si>
  <si>
    <t>Erik Braat</t>
  </si>
  <si>
    <t>Gerrit Jorissen</t>
  </si>
  <si>
    <t>Desiree Romme</t>
  </si>
  <si>
    <t>Marco Nelemans</t>
  </si>
  <si>
    <t>Nancy Neefs</t>
  </si>
  <si>
    <t>Frank Sprenkels</t>
  </si>
  <si>
    <t>Kyle Dictus</t>
  </si>
  <si>
    <t>Winand van Iersel</t>
  </si>
  <si>
    <t>Vervalt</t>
  </si>
  <si>
    <t>pnt</t>
  </si>
  <si>
    <t>m</t>
  </si>
  <si>
    <t>Tot.
Moes</t>
  </si>
  <si>
    <t>Serie</t>
  </si>
  <si>
    <t>Datum</t>
  </si>
  <si>
    <t>Schutter</t>
  </si>
  <si>
    <t>Nummer</t>
  </si>
  <si>
    <t>Zoekkolom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</si>
  <si>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</si>
  <si>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</si>
  <si>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</si>
  <si>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</si>
  <si>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</si>
  <si>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</si>
  <si>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</si>
  <si>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</si>
  <si>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</si>
  <si>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</si>
  <si>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Neemt deel</t>
  </si>
  <si>
    <t>ja</t>
  </si>
  <si>
    <t>Totaal 
Rozen</t>
  </si>
  <si>
    <t>Totaal 
Moezen</t>
  </si>
  <si>
    <t>#11</t>
  </si>
  <si>
    <t>#12</t>
  </si>
  <si>
    <t>#13</t>
  </si>
  <si>
    <t>#14</t>
  </si>
  <si>
    <t>#15</t>
  </si>
  <si>
    <t xml:space="preserve">Totaal </t>
  </si>
  <si>
    <t>Een schot te weinig</t>
  </si>
  <si>
    <t>Stijging</t>
  </si>
  <si>
    <t>Gem.
2020</t>
  </si>
  <si>
    <t>Hoogste
Stijger</t>
  </si>
  <si>
    <t>Gem.
2023</t>
  </si>
  <si>
    <t>Frans Roelands</t>
  </si>
  <si>
    <t>Joris Jorissen</t>
  </si>
  <si>
    <t>Jan Roovers</t>
  </si>
  <si>
    <t>Gem.
2024</t>
  </si>
  <si>
    <t>Rotten 2024</t>
  </si>
  <si>
    <t>Rozen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</si>
</sst>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3" xfId="0" applyFont="1" applyBorder="1" applyAlignment="1" applyProtection="1">
      <alignment horizontal="center"/>
      <protection locked="0"/>
    </xf>
    <xf numFmtId="43" fontId="5" fillId="0" borderId="11" xfId="1" applyFont="1" applyFill="1" applyBorder="1"/>
    <xf numFmtId="0" fontId="0" fillId="0" borderId="11" xfId="0" applyBorder="1"/>
    <xf numFmtId="0" fontId="0" fillId="0" borderId="9" xfId="0" applyBorder="1"/>
    <xf numFmtId="0" fontId="5" fillId="0" borderId="14" xfId="0" applyFont="1" applyBorder="1"/>
    <xf numFmtId="0" fontId="5" fillId="0" borderId="15" xfId="0" applyFont="1" applyBorder="1"/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" fontId="6" fillId="0" borderId="24" xfId="0" applyNumberFormat="1" applyFont="1" applyBorder="1"/>
    <xf numFmtId="1" fontId="5" fillId="0" borderId="10" xfId="0" applyNumberFormat="1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6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6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14" fontId="0" fillId="0" borderId="10" xfId="0" applyNumberFormat="1" applyBorder="1"/>
    <xf numFmtId="0" fontId="2" fillId="0" borderId="25" xfId="0" applyFont="1" applyBorder="1" applyAlignment="1">
      <alignment horizontal="left" textRotation="90"/>
    </xf>
    <xf numFmtId="0" fontId="2" fillId="0" borderId="2" xfId="0" applyFont="1" applyBorder="1" applyAlignment="1">
      <alignment horizontal="left" textRotation="90"/>
    </xf>
    <xf numFmtId="0" fontId="2" fillId="0" borderId="1" xfId="0" applyFont="1" applyBorder="1" applyAlignment="1">
      <alignment horizontal="left" textRotation="90"/>
    </xf>
    <xf numFmtId="0" fontId="2" fillId="0" borderId="3" xfId="0" applyFont="1" applyBorder="1" applyAlignment="1">
      <alignment horizontal="left" textRotation="90"/>
    </xf>
    <xf numFmtId="0" fontId="2" fillId="0" borderId="2" xfId="0" applyFont="1" applyBorder="1" applyAlignment="1">
      <alignment horizontal="left" textRotation="90" wrapText="1"/>
    </xf>
    <xf numFmtId="0" fontId="2" fillId="0" borderId="3" xfId="0" applyFont="1" applyBorder="1" applyAlignment="1">
      <alignment horizontal="left" textRotation="90" wrapText="1"/>
    </xf>
    <xf numFmtId="0" fontId="2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1" xfId="0" applyFill="1" applyBorder="1"/>
    <xf numFmtId="0" fontId="0" fillId="2" borderId="9" xfId="0" applyFill="1" applyBorder="1"/>
    <xf numFmtId="0" fontId="5" fillId="2" borderId="9" xfId="0" applyFont="1" applyFill="1" applyBorder="1"/>
    <xf numFmtId="0" fontId="0" fillId="2" borderId="1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6" xfId="0" applyFill="1" applyBorder="1"/>
    <xf numFmtId="0" fontId="0" fillId="2" borderId="14" xfId="0" applyFill="1" applyBorder="1"/>
    <xf numFmtId="0" fontId="5" fillId="2" borderId="14" xfId="0" applyFont="1" applyFill="1" applyBorder="1"/>
    <xf numFmtId="0" fontId="0" fillId="2" borderId="1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6" xfId="0" applyFill="1" applyBorder="1"/>
    <xf numFmtId="0" fontId="0" fillId="2" borderId="4" xfId="0" applyFill="1" applyBorder="1"/>
    <xf numFmtId="0" fontId="5" fillId="2" borderId="4" xfId="0" applyFont="1" applyFill="1" applyBorder="1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2" fontId="5" fillId="0" borderId="18" xfId="0" applyNumberFormat="1" applyFont="1" applyBorder="1"/>
    <xf numFmtId="10" fontId="6" fillId="0" borderId="18" xfId="0" applyNumberFormat="1" applyFont="1" applyBorder="1"/>
    <xf numFmtId="1" fontId="6" fillId="0" borderId="28" xfId="0" applyNumberFormat="1" applyFont="1" applyBorder="1"/>
    <xf numFmtId="14" fontId="0" fillId="0" borderId="12" xfId="0" applyNumberFormat="1" applyBorder="1"/>
    <xf numFmtId="0" fontId="0" fillId="0" borderId="31" xfId="0" applyBorder="1"/>
    <xf numFmtId="0" fontId="7" fillId="0" borderId="12" xfId="0" applyFont="1" applyBorder="1" applyAlignment="1">
      <alignment horizontal="center"/>
    </xf>
    <xf numFmtId="43" fontId="5" fillId="0" borderId="27" xfId="1" applyFont="1" applyFill="1" applyBorder="1"/>
    <xf numFmtId="43" fontId="3" fillId="0" borderId="0" xfId="1" applyFont="1" applyAlignment="1">
      <alignment horizontal="center"/>
    </xf>
    <xf numFmtId="43" fontId="0" fillId="0" borderId="11" xfId="1" applyFont="1" applyBorder="1"/>
    <xf numFmtId="43" fontId="0" fillId="0" borderId="26" xfId="1" applyFont="1" applyBorder="1"/>
    <xf numFmtId="43" fontId="0" fillId="0" borderId="0" xfId="1" applyFont="1"/>
    <xf numFmtId="1" fontId="2" fillId="0" borderId="11" xfId="0" applyNumberFormat="1" applyFont="1" applyBorder="1" applyAlignment="1">
      <alignment horizontal="center"/>
    </xf>
    <xf numFmtId="1" fontId="5" fillId="0" borderId="32" xfId="0" applyNumberFormat="1" applyFont="1" applyBorder="1" applyAlignment="1" applyProtection="1">
      <alignment horizontal="center"/>
      <protection locked="0"/>
    </xf>
    <xf numFmtId="1" fontId="5" fillId="0" borderId="33" xfId="0" applyNumberFormat="1" applyFont="1" applyBorder="1" applyAlignment="1" applyProtection="1">
      <alignment horizontal="center"/>
      <protection locked="0"/>
    </xf>
    <xf numFmtId="1" fontId="6" fillId="0" borderId="35" xfId="0" applyNumberFormat="1" applyFont="1" applyBorder="1"/>
    <xf numFmtId="1" fontId="5" fillId="0" borderId="34" xfId="0" applyNumberFormat="1" applyFont="1" applyBorder="1" applyAlignment="1" applyProtection="1">
      <alignment horizontal="center"/>
      <protection locked="0"/>
    </xf>
    <xf numFmtId="1" fontId="5" fillId="0" borderId="36" xfId="0" applyNumberFormat="1" applyFont="1" applyBorder="1" applyAlignment="1" applyProtection="1">
      <alignment horizontal="center"/>
      <protection locked="0"/>
    </xf>
    <xf numFmtId="43" fontId="0" fillId="0" borderId="6" xfId="1" applyFont="1" applyFill="1" applyBorder="1"/>
    <xf numFmtId="43" fontId="0" fillId="0" borderId="11" xfId="1" applyFont="1" applyFill="1" applyBorder="1"/>
    <xf numFmtId="0" fontId="5" fillId="0" borderId="9" xfId="0" applyFont="1" applyBorder="1" applyAlignment="1">
      <alignment horizontal="center"/>
    </xf>
    <xf numFmtId="1" fontId="8" fillId="0" borderId="10" xfId="0" applyNumberFormat="1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1" fontId="8" fillId="0" borderId="36" xfId="0" applyNumberFormat="1" applyFont="1" applyBorder="1" applyAlignment="1" applyProtection="1">
      <alignment horizontal="center"/>
      <protection locked="0"/>
    </xf>
    <xf numFmtId="1" fontId="8" fillId="0" borderId="33" xfId="0" applyNumberFormat="1" applyFont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8" fillId="5" borderId="10" xfId="0" applyFont="1" applyFill="1" applyBorder="1" applyAlignment="1" applyProtection="1">
      <alignment horizontal="center"/>
      <protection locked="0"/>
    </xf>
    <xf numFmtId="0" fontId="8" fillId="5" borderId="13" xfId="0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9" fillId="5" borderId="0" xfId="0" applyFont="1" applyFill="1"/>
    <xf numFmtId="0" fontId="10" fillId="5" borderId="22" xfId="0" applyFont="1" applyFill="1" applyBorder="1" applyAlignment="1">
      <alignment vertical="center"/>
    </xf>
    <xf numFmtId="0" fontId="10" fillId="5" borderId="23" xfId="0" applyFont="1" applyFill="1" applyBorder="1" applyAlignment="1">
      <alignment vertical="center"/>
    </xf>
    <xf numFmtId="1" fontId="8" fillId="5" borderId="34" xfId="0" applyNumberFormat="1" applyFont="1" applyFill="1" applyBorder="1" applyAlignment="1" applyProtection="1">
      <alignment horizontal="center"/>
      <protection locked="0"/>
    </xf>
    <xf numFmtId="1" fontId="8" fillId="5" borderId="32" xfId="0" applyNumberFormat="1" applyFont="1" applyFill="1" applyBorder="1" applyAlignment="1" applyProtection="1">
      <alignment horizontal="center"/>
      <protection locked="0"/>
    </xf>
    <xf numFmtId="1" fontId="8" fillId="5" borderId="36" xfId="0" applyNumberFormat="1" applyFont="1" applyFill="1" applyBorder="1" applyAlignment="1" applyProtection="1">
      <alignment horizontal="center"/>
      <protection locked="0"/>
    </xf>
    <xf numFmtId="1" fontId="8" fillId="5" borderId="33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43" fontId="4" fillId="0" borderId="26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1" fontId="8" fillId="0" borderId="10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Fill="1" applyBorder="1" applyAlignment="1" applyProtection="1">
      <alignment horizontal="center"/>
      <protection locked="0"/>
    </xf>
    <xf numFmtId="0" fontId="5" fillId="7" borderId="9" xfId="0" applyFont="1" applyFill="1" applyBorder="1" applyAlignment="1">
      <alignment horizontal="center"/>
    </xf>
    <xf numFmtId="1" fontId="5" fillId="0" borderId="36" xfId="0" applyNumberFormat="1" applyFont="1" applyFill="1" applyBorder="1" applyAlignment="1" applyProtection="1">
      <alignment horizontal="center"/>
      <protection locked="0"/>
    </xf>
    <xf numFmtId="1" fontId="5" fillId="0" borderId="33" xfId="0" applyNumberFormat="1" applyFont="1" applyFill="1" applyBorder="1" applyAlignment="1" applyProtection="1">
      <alignment horizontal="center"/>
      <protection locked="0"/>
    </xf>
    <xf numFmtId="1" fontId="8" fillId="0" borderId="36" xfId="0" applyNumberFormat="1" applyFont="1" applyFill="1" applyBorder="1" applyAlignment="1" applyProtection="1">
      <alignment horizontal="center"/>
      <protection locked="0"/>
    </xf>
    <xf numFmtId="1" fontId="6" fillId="0" borderId="32" xfId="0" applyNumberFormat="1" applyFont="1" applyBorder="1"/>
    <xf numFmtId="1" fontId="6" fillId="0" borderId="33" xfId="0" applyNumberFormat="1" applyFont="1" applyBorder="1"/>
    <xf numFmtId="0" fontId="4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10" fontId="6" fillId="0" borderId="6" xfId="0" applyNumberFormat="1" applyFont="1" applyBorder="1"/>
    <xf numFmtId="1" fontId="6" fillId="0" borderId="7" xfId="0" applyNumberFormat="1" applyFont="1" applyBorder="1"/>
    <xf numFmtId="10" fontId="6" fillId="0" borderId="11" xfId="0" applyNumberFormat="1" applyFont="1" applyBorder="1"/>
    <xf numFmtId="1" fontId="6" fillId="0" borderId="12" xfId="0" applyNumberFormat="1" applyFont="1" applyBorder="1"/>
    <xf numFmtId="10" fontId="6" fillId="0" borderId="26" xfId="0" applyNumberFormat="1" applyFont="1" applyBorder="1"/>
    <xf numFmtId="1" fontId="6" fillId="0" borderId="16" xfId="0" applyNumberFormat="1" applyFont="1" applyBorder="1"/>
    <xf numFmtId="10" fontId="6" fillId="0" borderId="24" xfId="0" applyNumberFormat="1" applyFont="1" applyBorder="1"/>
    <xf numFmtId="2" fontId="5" fillId="0" borderId="7" xfId="0" applyNumberFormat="1" applyFont="1" applyBorder="1"/>
    <xf numFmtId="2" fontId="5" fillId="0" borderId="28" xfId="0" applyNumberFormat="1" applyFont="1" applyBorder="1"/>
    <xf numFmtId="43" fontId="0" fillId="0" borderId="26" xfId="1" applyFont="1" applyFill="1" applyBorder="1"/>
    <xf numFmtId="2" fontId="5" fillId="0" borderId="21" xfId="0" applyNumberFormat="1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26" xfId="0" applyFont="1" applyBorder="1"/>
    <xf numFmtId="0" fontId="5" fillId="0" borderId="16" xfId="0" applyFont="1" applyBorder="1"/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W190"/>
  <sheetViews>
    <sheetView workbookViewId="0">
      <pane ySplit="1" topLeftCell="A2" activePane="bottomLeft" state="frozen"/>
      <selection pane="bottomLeft" activeCell="N1" sqref="N1:U1048576"/>
    </sheetView>
  </sheetViews>
  <sheetFormatPr defaultRowHeight="15" x14ac:dyDescent="0.25"/>
  <cols>
    <col min="4" max="4" width="21.5703125" bestFit="1" customWidth="1"/>
    <col min="5" max="5" width="9.140625" customWidth="1"/>
    <col min="6" max="6" width="10.42578125" style="63" bestFit="1" customWidth="1"/>
    <col min="7" max="21" width="4.7109375" customWidth="1"/>
    <col min="22" max="22" width="10.7109375" bestFit="1" customWidth="1"/>
    <col min="23" max="23" width="7" customWidth="1"/>
  </cols>
  <sheetData>
    <row r="1" spans="1:23" ht="60.75" x14ac:dyDescent="0.25">
      <c r="A1" s="32" t="s">
        <v>34</v>
      </c>
      <c r="B1" s="32" t="s">
        <v>45</v>
      </c>
      <c r="C1" s="32" t="s">
        <v>33</v>
      </c>
      <c r="D1" s="32" t="s">
        <v>32</v>
      </c>
      <c r="E1" s="32" t="s">
        <v>30</v>
      </c>
      <c r="F1" s="32" t="s">
        <v>31</v>
      </c>
      <c r="G1" s="33" t="s">
        <v>35</v>
      </c>
      <c r="H1" s="34" t="s">
        <v>36</v>
      </c>
      <c r="I1" s="34" t="s">
        <v>37</v>
      </c>
      <c r="J1" s="34" t="s">
        <v>38</v>
      </c>
      <c r="K1" s="34" t="s">
        <v>39</v>
      </c>
      <c r="L1" s="34" t="s">
        <v>40</v>
      </c>
      <c r="M1" s="34" t="s">
        <v>41</v>
      </c>
      <c r="N1" s="34" t="s">
        <v>42</v>
      </c>
      <c r="O1" s="34" t="s">
        <v>43</v>
      </c>
      <c r="P1" s="35" t="s">
        <v>44</v>
      </c>
      <c r="Q1" s="34" t="s">
        <v>49</v>
      </c>
      <c r="R1" s="34" t="s">
        <v>50</v>
      </c>
      <c r="S1" s="34" t="s">
        <v>51</v>
      </c>
      <c r="T1" s="34" t="s">
        <v>52</v>
      </c>
      <c r="U1" s="35" t="s">
        <v>53</v>
      </c>
      <c r="V1" s="36" t="s">
        <v>54</v>
      </c>
      <c r="W1" s="37" t="s">
        <v>48</v>
      </c>
    </row>
    <row r="2" spans="1:23" hidden="1" x14ac:dyDescent="0.25">
      <c r="A2" s="52" t="str">
        <f t="shared" ref="A2:A33" si="0">CONCATENATE(C2,"-",E2)</f>
        <v>3127-1</v>
      </c>
      <c r="B2" s="53"/>
      <c r="C2" s="54">
        <v>3127</v>
      </c>
      <c r="D2" s="54" t="s">
        <v>12</v>
      </c>
      <c r="E2" s="53">
        <v>1</v>
      </c>
      <c r="G2" s="55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7"/>
      <c r="V2" s="59" t="str">
        <f t="shared" ref="V2:V33" si="1">IF(COUNT(G2:U2)=0,"",(SUM(G2:U2)+IF(W2="",0,(W2*0.0001)+(W2*10))))</f>
        <v/>
      </c>
      <c r="W2" s="58" t="str">
        <f t="shared" ref="W2:W33" si="2">IF(COUNTIFS(G2:U2,"m")=0,"",COUNTIFS(G2:U2,"m"))</f>
        <v/>
      </c>
    </row>
    <row r="3" spans="1:23" hidden="1" x14ac:dyDescent="0.25">
      <c r="A3" s="8" t="str">
        <f t="shared" si="0"/>
        <v>3127-2</v>
      </c>
      <c r="B3" s="9"/>
      <c r="C3" s="4">
        <v>3127</v>
      </c>
      <c r="D3" s="4" t="s">
        <v>12</v>
      </c>
      <c r="E3" s="9">
        <v>2</v>
      </c>
      <c r="G3" s="39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23"/>
      <c r="V3" s="59" t="str">
        <f t="shared" si="1"/>
        <v/>
      </c>
      <c r="W3" s="58" t="str">
        <f t="shared" si="2"/>
        <v/>
      </c>
    </row>
    <row r="4" spans="1:23" hidden="1" x14ac:dyDescent="0.25">
      <c r="A4" s="40" t="str">
        <f t="shared" si="0"/>
        <v>3127-3</v>
      </c>
      <c r="B4" s="41"/>
      <c r="C4" s="42">
        <v>3127</v>
      </c>
      <c r="D4" s="42" t="s">
        <v>12</v>
      </c>
      <c r="E4" s="41">
        <v>3</v>
      </c>
      <c r="G4" s="43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/>
      <c r="V4" s="59" t="str">
        <f t="shared" si="1"/>
        <v/>
      </c>
      <c r="W4" s="58" t="str">
        <f t="shared" si="2"/>
        <v/>
      </c>
    </row>
    <row r="5" spans="1:23" hidden="1" x14ac:dyDescent="0.25">
      <c r="A5" s="8" t="str">
        <f t="shared" si="0"/>
        <v>3127-4</v>
      </c>
      <c r="B5" s="9"/>
      <c r="C5" s="4">
        <v>3127</v>
      </c>
      <c r="D5" s="4" t="s">
        <v>12</v>
      </c>
      <c r="E5" s="9">
        <v>4</v>
      </c>
      <c r="G5" s="39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23"/>
      <c r="V5" s="59" t="str">
        <f t="shared" si="1"/>
        <v/>
      </c>
      <c r="W5" s="58" t="str">
        <f t="shared" si="2"/>
        <v/>
      </c>
    </row>
    <row r="6" spans="1:23" hidden="1" x14ac:dyDescent="0.25">
      <c r="A6" s="40" t="str">
        <f t="shared" si="0"/>
        <v>3127-5</v>
      </c>
      <c r="B6" s="41"/>
      <c r="C6" s="42">
        <v>3127</v>
      </c>
      <c r="D6" s="42" t="s">
        <v>12</v>
      </c>
      <c r="E6" s="41">
        <v>5</v>
      </c>
      <c r="G6" s="4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5"/>
      <c r="V6" s="59" t="str">
        <f t="shared" si="1"/>
        <v/>
      </c>
      <c r="W6" s="58" t="str">
        <f t="shared" si="2"/>
        <v/>
      </c>
    </row>
    <row r="7" spans="1:23" hidden="1" x14ac:dyDescent="0.25">
      <c r="A7" s="8" t="str">
        <f t="shared" si="0"/>
        <v>3127-6</v>
      </c>
      <c r="B7" s="9"/>
      <c r="C7" s="4">
        <v>3127</v>
      </c>
      <c r="D7" s="4" t="s">
        <v>12</v>
      </c>
      <c r="E7" s="9">
        <v>6</v>
      </c>
      <c r="G7" s="39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23"/>
      <c r="V7" s="59" t="str">
        <f t="shared" si="1"/>
        <v/>
      </c>
      <c r="W7" s="58" t="str">
        <f t="shared" si="2"/>
        <v/>
      </c>
    </row>
    <row r="8" spans="1:23" hidden="1" x14ac:dyDescent="0.25">
      <c r="A8" s="40" t="str">
        <f t="shared" si="0"/>
        <v>3127-7</v>
      </c>
      <c r="B8" s="41"/>
      <c r="C8" s="42">
        <v>3127</v>
      </c>
      <c r="D8" s="42" t="s">
        <v>12</v>
      </c>
      <c r="E8" s="41">
        <v>7</v>
      </c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5"/>
      <c r="V8" s="59" t="str">
        <f t="shared" si="1"/>
        <v/>
      </c>
      <c r="W8" s="58" t="str">
        <f t="shared" si="2"/>
        <v/>
      </c>
    </row>
    <row r="9" spans="1:23" hidden="1" x14ac:dyDescent="0.25">
      <c r="A9" s="8" t="str">
        <f t="shared" si="0"/>
        <v>3127-8</v>
      </c>
      <c r="B9" s="9"/>
      <c r="C9" s="4">
        <v>3127</v>
      </c>
      <c r="D9" s="4" t="s">
        <v>12</v>
      </c>
      <c r="E9" s="9">
        <v>8</v>
      </c>
      <c r="G9" s="39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23"/>
      <c r="V9" s="59" t="str">
        <f t="shared" si="1"/>
        <v/>
      </c>
      <c r="W9" s="58" t="str">
        <f t="shared" si="2"/>
        <v/>
      </c>
    </row>
    <row r="10" spans="1:23" hidden="1" x14ac:dyDescent="0.25">
      <c r="A10" s="40" t="str">
        <f t="shared" si="0"/>
        <v>3127-9</v>
      </c>
      <c r="B10" s="41"/>
      <c r="C10" s="42">
        <v>3127</v>
      </c>
      <c r="D10" s="42" t="s">
        <v>12</v>
      </c>
      <c r="E10" s="41">
        <v>9</v>
      </c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5"/>
      <c r="V10" s="59" t="str">
        <f t="shared" si="1"/>
        <v/>
      </c>
      <c r="W10" s="58" t="str">
        <f t="shared" si="2"/>
        <v/>
      </c>
    </row>
    <row r="11" spans="1:23" hidden="1" x14ac:dyDescent="0.25">
      <c r="A11" s="40" t="str">
        <f t="shared" si="0"/>
        <v>3133-1</v>
      </c>
      <c r="B11" s="41"/>
      <c r="C11" s="42">
        <v>3133</v>
      </c>
      <c r="D11" s="42" t="s">
        <v>11</v>
      </c>
      <c r="E11" s="41">
        <v>1</v>
      </c>
      <c r="G11" s="43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5"/>
      <c r="V11" s="59" t="str">
        <f t="shared" si="1"/>
        <v/>
      </c>
      <c r="W11" s="58" t="str">
        <f t="shared" si="2"/>
        <v/>
      </c>
    </row>
    <row r="12" spans="1:23" hidden="1" x14ac:dyDescent="0.25">
      <c r="A12" s="8" t="str">
        <f t="shared" si="0"/>
        <v>3133-2</v>
      </c>
      <c r="B12" s="9"/>
      <c r="C12" s="4">
        <v>3133</v>
      </c>
      <c r="D12" s="4" t="s">
        <v>11</v>
      </c>
      <c r="E12" s="9">
        <v>2</v>
      </c>
      <c r="G12" s="39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23"/>
      <c r="V12" s="59" t="str">
        <f t="shared" si="1"/>
        <v/>
      </c>
      <c r="W12" s="58" t="str">
        <f t="shared" si="2"/>
        <v/>
      </c>
    </row>
    <row r="13" spans="1:23" hidden="1" x14ac:dyDescent="0.25">
      <c r="A13" s="40" t="str">
        <f t="shared" si="0"/>
        <v>3133-3</v>
      </c>
      <c r="B13" s="41"/>
      <c r="C13" s="42">
        <v>3133</v>
      </c>
      <c r="D13" s="42" t="s">
        <v>11</v>
      </c>
      <c r="E13" s="41">
        <v>3</v>
      </c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5"/>
      <c r="V13" s="59" t="str">
        <f t="shared" si="1"/>
        <v/>
      </c>
      <c r="W13" s="58" t="str">
        <f t="shared" si="2"/>
        <v/>
      </c>
    </row>
    <row r="14" spans="1:23" hidden="1" x14ac:dyDescent="0.25">
      <c r="A14" s="8" t="str">
        <f t="shared" si="0"/>
        <v>3133-4</v>
      </c>
      <c r="B14" s="9"/>
      <c r="C14" s="4">
        <v>3133</v>
      </c>
      <c r="D14" s="4" t="s">
        <v>11</v>
      </c>
      <c r="E14" s="9">
        <v>4</v>
      </c>
      <c r="G14" s="39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23"/>
      <c r="V14" s="59" t="str">
        <f t="shared" si="1"/>
        <v/>
      </c>
      <c r="W14" s="58" t="str">
        <f t="shared" si="2"/>
        <v/>
      </c>
    </row>
    <row r="15" spans="1:23" hidden="1" x14ac:dyDescent="0.25">
      <c r="A15" s="40" t="str">
        <f t="shared" si="0"/>
        <v>3133-5</v>
      </c>
      <c r="B15" s="41"/>
      <c r="C15" s="42">
        <v>3133</v>
      </c>
      <c r="D15" s="42" t="s">
        <v>11</v>
      </c>
      <c r="E15" s="41">
        <v>5</v>
      </c>
      <c r="G15" s="4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5"/>
      <c r="V15" s="59" t="str">
        <f t="shared" si="1"/>
        <v/>
      </c>
      <c r="W15" s="58" t="str">
        <f t="shared" si="2"/>
        <v/>
      </c>
    </row>
    <row r="16" spans="1:23" hidden="1" x14ac:dyDescent="0.25">
      <c r="A16" s="8" t="str">
        <f t="shared" si="0"/>
        <v>3133-6</v>
      </c>
      <c r="B16" s="9"/>
      <c r="C16" s="4">
        <v>3133</v>
      </c>
      <c r="D16" s="4" t="s">
        <v>11</v>
      </c>
      <c r="E16" s="9">
        <v>6</v>
      </c>
      <c r="G16" s="39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23"/>
      <c r="V16" s="59" t="str">
        <f t="shared" si="1"/>
        <v/>
      </c>
      <c r="W16" s="58" t="str">
        <f t="shared" si="2"/>
        <v/>
      </c>
    </row>
    <row r="17" spans="1:23" hidden="1" x14ac:dyDescent="0.25">
      <c r="A17" s="40" t="str">
        <f t="shared" si="0"/>
        <v>3133-7</v>
      </c>
      <c r="B17" s="41"/>
      <c r="C17" s="42">
        <v>3133</v>
      </c>
      <c r="D17" s="42" t="s">
        <v>11</v>
      </c>
      <c r="E17" s="41">
        <v>7</v>
      </c>
      <c r="G17" s="43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5"/>
      <c r="V17" s="59" t="str">
        <f t="shared" si="1"/>
        <v/>
      </c>
      <c r="W17" s="58" t="str">
        <f t="shared" si="2"/>
        <v/>
      </c>
    </row>
    <row r="18" spans="1:23" hidden="1" x14ac:dyDescent="0.25">
      <c r="A18" s="8" t="str">
        <f t="shared" si="0"/>
        <v>3133-8</v>
      </c>
      <c r="B18" s="9"/>
      <c r="C18" s="4">
        <v>3133</v>
      </c>
      <c r="D18" s="4" t="s">
        <v>11</v>
      </c>
      <c r="E18" s="9">
        <v>8</v>
      </c>
      <c r="G18" s="39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3"/>
      <c r="V18" s="59" t="str">
        <f t="shared" si="1"/>
        <v/>
      </c>
      <c r="W18" s="58" t="str">
        <f t="shared" si="2"/>
        <v/>
      </c>
    </row>
    <row r="19" spans="1:23" hidden="1" x14ac:dyDescent="0.25">
      <c r="A19" s="40" t="str">
        <f t="shared" si="0"/>
        <v>3133-9</v>
      </c>
      <c r="B19" s="41"/>
      <c r="C19" s="42">
        <v>3133</v>
      </c>
      <c r="D19" s="42" t="s">
        <v>11</v>
      </c>
      <c r="E19" s="41">
        <v>9</v>
      </c>
      <c r="G19" s="43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5"/>
      <c r="V19" s="59" t="str">
        <f t="shared" si="1"/>
        <v/>
      </c>
      <c r="W19" s="58" t="str">
        <f t="shared" si="2"/>
        <v/>
      </c>
    </row>
    <row r="20" spans="1:23" hidden="1" x14ac:dyDescent="0.25">
      <c r="A20" s="40" t="str">
        <f t="shared" si="0"/>
        <v>3152-1</v>
      </c>
      <c r="B20" s="41"/>
      <c r="C20" s="42">
        <v>3152</v>
      </c>
      <c r="D20" s="42" t="s">
        <v>20</v>
      </c>
      <c r="E20" s="41">
        <v>1</v>
      </c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5"/>
      <c r="V20" s="59" t="str">
        <f t="shared" si="1"/>
        <v/>
      </c>
      <c r="W20" s="58" t="str">
        <f t="shared" si="2"/>
        <v/>
      </c>
    </row>
    <row r="21" spans="1:23" hidden="1" x14ac:dyDescent="0.25">
      <c r="A21" s="8" t="str">
        <f t="shared" si="0"/>
        <v>3152-2</v>
      </c>
      <c r="B21" s="9"/>
      <c r="C21" s="4">
        <v>3152</v>
      </c>
      <c r="D21" s="4" t="s">
        <v>20</v>
      </c>
      <c r="E21" s="9">
        <v>2</v>
      </c>
      <c r="G21" s="39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23"/>
      <c r="V21" s="59" t="str">
        <f t="shared" si="1"/>
        <v/>
      </c>
      <c r="W21" s="58" t="str">
        <f t="shared" si="2"/>
        <v/>
      </c>
    </row>
    <row r="22" spans="1:23" hidden="1" x14ac:dyDescent="0.25">
      <c r="A22" s="40" t="str">
        <f t="shared" si="0"/>
        <v>3152-3</v>
      </c>
      <c r="B22" s="41"/>
      <c r="C22" s="42">
        <v>3152</v>
      </c>
      <c r="D22" s="42" t="s">
        <v>20</v>
      </c>
      <c r="E22" s="41">
        <v>3</v>
      </c>
      <c r="G22" s="43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5"/>
      <c r="V22" s="59" t="str">
        <f t="shared" si="1"/>
        <v/>
      </c>
      <c r="W22" s="58" t="str">
        <f t="shared" si="2"/>
        <v/>
      </c>
    </row>
    <row r="23" spans="1:23" hidden="1" x14ac:dyDescent="0.25">
      <c r="A23" s="8" t="str">
        <f t="shared" si="0"/>
        <v>3152-4</v>
      </c>
      <c r="B23" s="9"/>
      <c r="C23" s="4">
        <v>3152</v>
      </c>
      <c r="D23" s="4" t="s">
        <v>20</v>
      </c>
      <c r="E23" s="9">
        <v>4</v>
      </c>
      <c r="G23" s="39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23"/>
      <c r="V23" s="59" t="str">
        <f t="shared" si="1"/>
        <v/>
      </c>
      <c r="W23" s="58" t="str">
        <f t="shared" si="2"/>
        <v/>
      </c>
    </row>
    <row r="24" spans="1:23" hidden="1" x14ac:dyDescent="0.25">
      <c r="A24" s="40" t="str">
        <f t="shared" si="0"/>
        <v>3152-5</v>
      </c>
      <c r="B24" s="41"/>
      <c r="C24" s="42">
        <v>3152</v>
      </c>
      <c r="D24" s="42" t="s">
        <v>20</v>
      </c>
      <c r="E24" s="41">
        <v>5</v>
      </c>
      <c r="G24" s="43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5"/>
      <c r="V24" s="59" t="str">
        <f t="shared" si="1"/>
        <v/>
      </c>
      <c r="W24" s="58" t="str">
        <f t="shared" si="2"/>
        <v/>
      </c>
    </row>
    <row r="25" spans="1:23" hidden="1" x14ac:dyDescent="0.25">
      <c r="A25" s="8" t="str">
        <f t="shared" si="0"/>
        <v>3152-6</v>
      </c>
      <c r="B25" s="9"/>
      <c r="C25" s="4">
        <v>3152</v>
      </c>
      <c r="D25" s="4" t="s">
        <v>20</v>
      </c>
      <c r="E25" s="9">
        <v>6</v>
      </c>
      <c r="G25" s="39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23"/>
      <c r="V25" s="59" t="str">
        <f t="shared" si="1"/>
        <v/>
      </c>
      <c r="W25" s="58" t="str">
        <f t="shared" si="2"/>
        <v/>
      </c>
    </row>
    <row r="26" spans="1:23" hidden="1" x14ac:dyDescent="0.25">
      <c r="A26" s="40" t="str">
        <f t="shared" si="0"/>
        <v>3152-7</v>
      </c>
      <c r="B26" s="41"/>
      <c r="C26" s="42">
        <v>3152</v>
      </c>
      <c r="D26" s="42" t="s">
        <v>20</v>
      </c>
      <c r="E26" s="41">
        <v>7</v>
      </c>
      <c r="G26" s="43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5"/>
      <c r="V26" s="59" t="str">
        <f t="shared" si="1"/>
        <v/>
      </c>
      <c r="W26" s="58" t="str">
        <f t="shared" si="2"/>
        <v/>
      </c>
    </row>
    <row r="27" spans="1:23" hidden="1" x14ac:dyDescent="0.25">
      <c r="A27" s="8" t="str">
        <f t="shared" si="0"/>
        <v>3152-8</v>
      </c>
      <c r="B27" s="9"/>
      <c r="C27" s="4">
        <v>3152</v>
      </c>
      <c r="D27" s="4" t="s">
        <v>20</v>
      </c>
      <c r="E27" s="9">
        <v>8</v>
      </c>
      <c r="G27" s="39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23"/>
      <c r="V27" s="59" t="str">
        <f t="shared" si="1"/>
        <v/>
      </c>
      <c r="W27" s="58" t="str">
        <f t="shared" si="2"/>
        <v/>
      </c>
    </row>
    <row r="28" spans="1:23" hidden="1" x14ac:dyDescent="0.25">
      <c r="A28" s="40" t="str">
        <f t="shared" si="0"/>
        <v>3152-9</v>
      </c>
      <c r="B28" s="41"/>
      <c r="C28" s="42">
        <v>3152</v>
      </c>
      <c r="D28" s="42" t="s">
        <v>20</v>
      </c>
      <c r="E28" s="41">
        <v>9</v>
      </c>
      <c r="G28" s="43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5"/>
      <c r="V28" s="59" t="str">
        <f t="shared" si="1"/>
        <v/>
      </c>
      <c r="W28" s="58" t="str">
        <f t="shared" si="2"/>
        <v/>
      </c>
    </row>
    <row r="29" spans="1:23" hidden="1" x14ac:dyDescent="0.25">
      <c r="A29" s="40" t="str">
        <f t="shared" si="0"/>
        <v>3157-1</v>
      </c>
      <c r="B29" s="41"/>
      <c r="C29" s="42">
        <v>3157</v>
      </c>
      <c r="D29" s="42" t="s">
        <v>17</v>
      </c>
      <c r="E29" s="41">
        <v>1</v>
      </c>
      <c r="G29" s="43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5"/>
      <c r="V29" s="59" t="str">
        <f t="shared" si="1"/>
        <v/>
      </c>
      <c r="W29" s="58" t="str">
        <f t="shared" si="2"/>
        <v/>
      </c>
    </row>
    <row r="30" spans="1:23" hidden="1" x14ac:dyDescent="0.25">
      <c r="A30" s="8" t="str">
        <f t="shared" si="0"/>
        <v>3157-2</v>
      </c>
      <c r="B30" s="9"/>
      <c r="C30" s="4">
        <v>3157</v>
      </c>
      <c r="D30" s="4" t="s">
        <v>17</v>
      </c>
      <c r="E30" s="9">
        <v>2</v>
      </c>
      <c r="G30" s="39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23"/>
      <c r="V30" s="59" t="str">
        <f t="shared" si="1"/>
        <v/>
      </c>
      <c r="W30" s="58" t="str">
        <f t="shared" si="2"/>
        <v/>
      </c>
    </row>
    <row r="31" spans="1:23" hidden="1" x14ac:dyDescent="0.25">
      <c r="A31" s="40" t="str">
        <f t="shared" si="0"/>
        <v>3157-3</v>
      </c>
      <c r="B31" s="41"/>
      <c r="C31" s="42">
        <v>3157</v>
      </c>
      <c r="D31" s="42" t="s">
        <v>17</v>
      </c>
      <c r="E31" s="41">
        <v>3</v>
      </c>
      <c r="G31" s="43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5"/>
      <c r="V31" s="59" t="str">
        <f t="shared" si="1"/>
        <v/>
      </c>
      <c r="W31" s="58" t="str">
        <f t="shared" si="2"/>
        <v/>
      </c>
    </row>
    <row r="32" spans="1:23" hidden="1" x14ac:dyDescent="0.25">
      <c r="A32" s="8" t="str">
        <f t="shared" si="0"/>
        <v>3157-4</v>
      </c>
      <c r="B32" s="9"/>
      <c r="C32" s="4">
        <v>3157</v>
      </c>
      <c r="D32" s="4" t="s">
        <v>17</v>
      </c>
      <c r="E32" s="9">
        <v>4</v>
      </c>
      <c r="G32" s="39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23"/>
      <c r="V32" s="59" t="str">
        <f t="shared" si="1"/>
        <v/>
      </c>
      <c r="W32" s="58" t="str">
        <f t="shared" si="2"/>
        <v/>
      </c>
    </row>
    <row r="33" spans="1:23" hidden="1" x14ac:dyDescent="0.25">
      <c r="A33" s="40" t="str">
        <f t="shared" si="0"/>
        <v>3157-5</v>
      </c>
      <c r="B33" s="41"/>
      <c r="C33" s="42">
        <v>3157</v>
      </c>
      <c r="D33" s="42" t="s">
        <v>17</v>
      </c>
      <c r="E33" s="41">
        <v>5</v>
      </c>
      <c r="G33" s="43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5"/>
      <c r="V33" s="59" t="str">
        <f t="shared" si="1"/>
        <v/>
      </c>
      <c r="W33" s="58" t="str">
        <f t="shared" si="2"/>
        <v/>
      </c>
    </row>
    <row r="34" spans="1:23" hidden="1" x14ac:dyDescent="0.25">
      <c r="A34" s="8" t="str">
        <f t="shared" ref="A34:A65" si="3">CONCATENATE(C34,"-",E34)</f>
        <v>3157-6</v>
      </c>
      <c r="B34" s="9"/>
      <c r="C34" s="4">
        <v>3157</v>
      </c>
      <c r="D34" s="4" t="s">
        <v>17</v>
      </c>
      <c r="E34" s="9">
        <v>6</v>
      </c>
      <c r="G34" s="39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23"/>
      <c r="V34" s="59" t="str">
        <f t="shared" ref="V34:V65" si="4">IF(COUNT(G34:U34)=0,"",(SUM(G34:U34)+IF(W34="",0,(W34*0.0001)+(W34*10))))</f>
        <v/>
      </c>
      <c r="W34" s="58" t="str">
        <f t="shared" ref="W34:W65" si="5">IF(COUNTIFS(G34:U34,"m")=0,"",COUNTIFS(G34:U34,"m"))</f>
        <v/>
      </c>
    </row>
    <row r="35" spans="1:23" hidden="1" x14ac:dyDescent="0.25">
      <c r="A35" s="40" t="str">
        <f t="shared" si="3"/>
        <v>3157-7</v>
      </c>
      <c r="B35" s="41"/>
      <c r="C35" s="42">
        <v>3157</v>
      </c>
      <c r="D35" s="42" t="s">
        <v>17</v>
      </c>
      <c r="E35" s="41">
        <v>7</v>
      </c>
      <c r="G35" s="43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5"/>
      <c r="V35" s="59" t="str">
        <f t="shared" si="4"/>
        <v/>
      </c>
      <c r="W35" s="58" t="str">
        <f t="shared" si="5"/>
        <v/>
      </c>
    </row>
    <row r="36" spans="1:23" hidden="1" x14ac:dyDescent="0.25">
      <c r="A36" s="8" t="str">
        <f t="shared" si="3"/>
        <v>3157-8</v>
      </c>
      <c r="B36" s="9"/>
      <c r="C36" s="4">
        <v>3157</v>
      </c>
      <c r="D36" s="4" t="s">
        <v>17</v>
      </c>
      <c r="E36" s="9">
        <v>8</v>
      </c>
      <c r="G36" s="39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23"/>
      <c r="V36" s="59" t="str">
        <f t="shared" si="4"/>
        <v/>
      </c>
      <c r="W36" s="58" t="str">
        <f t="shared" si="5"/>
        <v/>
      </c>
    </row>
    <row r="37" spans="1:23" hidden="1" x14ac:dyDescent="0.25">
      <c r="A37" s="40" t="str">
        <f t="shared" si="3"/>
        <v>3157-9</v>
      </c>
      <c r="B37" s="41"/>
      <c r="C37" s="42">
        <v>3157</v>
      </c>
      <c r="D37" s="42" t="s">
        <v>17</v>
      </c>
      <c r="E37" s="41">
        <v>9</v>
      </c>
      <c r="G37" s="43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5"/>
      <c r="V37" s="59" t="str">
        <f t="shared" si="4"/>
        <v/>
      </c>
      <c r="W37" s="58" t="str">
        <f t="shared" si="5"/>
        <v/>
      </c>
    </row>
    <row r="38" spans="1:23" hidden="1" x14ac:dyDescent="0.25">
      <c r="A38" s="40" t="str">
        <f t="shared" si="3"/>
        <v>3159-1</v>
      </c>
      <c r="B38" s="41"/>
      <c r="C38" s="42">
        <v>3159</v>
      </c>
      <c r="D38" s="42" t="s">
        <v>18</v>
      </c>
      <c r="E38" s="41">
        <v>1</v>
      </c>
      <c r="G38" s="43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5"/>
      <c r="V38" s="59" t="str">
        <f t="shared" si="4"/>
        <v/>
      </c>
      <c r="W38" s="58" t="str">
        <f t="shared" si="5"/>
        <v/>
      </c>
    </row>
    <row r="39" spans="1:23" hidden="1" x14ac:dyDescent="0.25">
      <c r="A39" s="8" t="str">
        <f t="shared" si="3"/>
        <v>3159-2</v>
      </c>
      <c r="B39" s="9"/>
      <c r="C39" s="4">
        <v>3159</v>
      </c>
      <c r="D39" s="4" t="s">
        <v>18</v>
      </c>
      <c r="E39" s="9">
        <v>2</v>
      </c>
      <c r="G39" s="39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23"/>
      <c r="V39" s="59" t="str">
        <f t="shared" si="4"/>
        <v/>
      </c>
      <c r="W39" s="58" t="str">
        <f t="shared" si="5"/>
        <v/>
      </c>
    </row>
    <row r="40" spans="1:23" hidden="1" x14ac:dyDescent="0.25">
      <c r="A40" s="40" t="str">
        <f t="shared" si="3"/>
        <v>3159-3</v>
      </c>
      <c r="B40" s="41"/>
      <c r="C40" s="42">
        <v>3159</v>
      </c>
      <c r="D40" s="42" t="s">
        <v>18</v>
      </c>
      <c r="E40" s="41">
        <v>3</v>
      </c>
      <c r="G40" s="43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5"/>
      <c r="V40" s="59" t="str">
        <f t="shared" si="4"/>
        <v/>
      </c>
      <c r="W40" s="58" t="str">
        <f t="shared" si="5"/>
        <v/>
      </c>
    </row>
    <row r="41" spans="1:23" hidden="1" x14ac:dyDescent="0.25">
      <c r="A41" s="8" t="str">
        <f t="shared" si="3"/>
        <v>3159-4</v>
      </c>
      <c r="B41" s="9"/>
      <c r="C41" s="4">
        <v>3159</v>
      </c>
      <c r="D41" s="4" t="s">
        <v>18</v>
      </c>
      <c r="E41" s="9">
        <v>4</v>
      </c>
      <c r="G41" s="39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23"/>
      <c r="V41" s="59" t="str">
        <f t="shared" si="4"/>
        <v/>
      </c>
      <c r="W41" s="58" t="str">
        <f t="shared" si="5"/>
        <v/>
      </c>
    </row>
    <row r="42" spans="1:23" hidden="1" x14ac:dyDescent="0.25">
      <c r="A42" s="40" t="str">
        <f t="shared" si="3"/>
        <v>3159-5</v>
      </c>
      <c r="B42" s="41"/>
      <c r="C42" s="42">
        <v>3159</v>
      </c>
      <c r="D42" s="42" t="s">
        <v>18</v>
      </c>
      <c r="E42" s="41">
        <v>5</v>
      </c>
      <c r="G42" s="43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5"/>
      <c r="V42" s="59" t="str">
        <f t="shared" si="4"/>
        <v/>
      </c>
      <c r="W42" s="58" t="str">
        <f t="shared" si="5"/>
        <v/>
      </c>
    </row>
    <row r="43" spans="1:23" hidden="1" x14ac:dyDescent="0.25">
      <c r="A43" s="8" t="str">
        <f t="shared" si="3"/>
        <v>3159-6</v>
      </c>
      <c r="B43" s="9"/>
      <c r="C43" s="4">
        <v>3159</v>
      </c>
      <c r="D43" s="4" t="s">
        <v>18</v>
      </c>
      <c r="E43" s="9">
        <v>6</v>
      </c>
      <c r="G43" s="39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23"/>
      <c r="V43" s="59" t="str">
        <f t="shared" si="4"/>
        <v/>
      </c>
      <c r="W43" s="58" t="str">
        <f t="shared" si="5"/>
        <v/>
      </c>
    </row>
    <row r="44" spans="1:23" hidden="1" x14ac:dyDescent="0.25">
      <c r="A44" s="40" t="str">
        <f t="shared" si="3"/>
        <v>3159-7</v>
      </c>
      <c r="B44" s="41"/>
      <c r="C44" s="42">
        <v>3159</v>
      </c>
      <c r="D44" s="42" t="s">
        <v>18</v>
      </c>
      <c r="E44" s="41">
        <v>7</v>
      </c>
      <c r="G44" s="43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5"/>
      <c r="V44" s="59" t="str">
        <f t="shared" si="4"/>
        <v/>
      </c>
      <c r="W44" s="58" t="str">
        <f t="shared" si="5"/>
        <v/>
      </c>
    </row>
    <row r="45" spans="1:23" hidden="1" x14ac:dyDescent="0.25">
      <c r="A45" s="8" t="str">
        <f t="shared" si="3"/>
        <v>3159-8</v>
      </c>
      <c r="B45" s="9"/>
      <c r="C45" s="4">
        <v>3159</v>
      </c>
      <c r="D45" s="4" t="s">
        <v>18</v>
      </c>
      <c r="E45" s="9">
        <v>8</v>
      </c>
      <c r="G45" s="39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23"/>
      <c r="V45" s="59" t="str">
        <f t="shared" si="4"/>
        <v/>
      </c>
      <c r="W45" s="58" t="str">
        <f t="shared" si="5"/>
        <v/>
      </c>
    </row>
    <row r="46" spans="1:23" hidden="1" x14ac:dyDescent="0.25">
      <c r="A46" s="40" t="str">
        <f t="shared" si="3"/>
        <v>3159-9</v>
      </c>
      <c r="B46" s="41"/>
      <c r="C46" s="42">
        <v>3159</v>
      </c>
      <c r="D46" s="42" t="s">
        <v>18</v>
      </c>
      <c r="E46" s="41">
        <v>9</v>
      </c>
      <c r="G46" s="43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5"/>
      <c r="V46" s="59" t="str">
        <f t="shared" si="4"/>
        <v/>
      </c>
      <c r="W46" s="58" t="str">
        <f t="shared" si="5"/>
        <v/>
      </c>
    </row>
    <row r="47" spans="1:23" hidden="1" x14ac:dyDescent="0.25">
      <c r="A47" s="40" t="str">
        <f t="shared" si="3"/>
        <v>3166-1</v>
      </c>
      <c r="B47" s="41"/>
      <c r="C47" s="42">
        <v>3166</v>
      </c>
      <c r="D47" s="42" t="s">
        <v>23</v>
      </c>
      <c r="E47" s="41">
        <v>1</v>
      </c>
      <c r="G47" s="43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5"/>
      <c r="V47" s="59" t="str">
        <f t="shared" si="4"/>
        <v/>
      </c>
      <c r="W47" s="58" t="str">
        <f t="shared" si="5"/>
        <v/>
      </c>
    </row>
    <row r="48" spans="1:23" hidden="1" x14ac:dyDescent="0.25">
      <c r="A48" s="8" t="str">
        <f t="shared" si="3"/>
        <v>3166-2</v>
      </c>
      <c r="B48" s="9"/>
      <c r="C48" s="4">
        <v>3166</v>
      </c>
      <c r="D48" s="4" t="s">
        <v>23</v>
      </c>
      <c r="E48" s="9">
        <v>2</v>
      </c>
      <c r="G48" s="39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23"/>
      <c r="V48" s="59" t="str">
        <f t="shared" si="4"/>
        <v/>
      </c>
      <c r="W48" s="58" t="str">
        <f t="shared" si="5"/>
        <v/>
      </c>
    </row>
    <row r="49" spans="1:23" hidden="1" x14ac:dyDescent="0.25">
      <c r="A49" s="40" t="str">
        <f t="shared" si="3"/>
        <v>3166-3</v>
      </c>
      <c r="B49" s="41"/>
      <c r="C49" s="42">
        <v>3166</v>
      </c>
      <c r="D49" s="42" t="s">
        <v>23</v>
      </c>
      <c r="E49" s="41">
        <v>3</v>
      </c>
      <c r="G49" s="43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5"/>
      <c r="V49" s="59" t="str">
        <f t="shared" si="4"/>
        <v/>
      </c>
      <c r="W49" s="58" t="str">
        <f t="shared" si="5"/>
        <v/>
      </c>
    </row>
    <row r="50" spans="1:23" hidden="1" x14ac:dyDescent="0.25">
      <c r="A50" s="8" t="str">
        <f t="shared" si="3"/>
        <v>3166-4</v>
      </c>
      <c r="B50" s="9"/>
      <c r="C50" s="4">
        <v>3166</v>
      </c>
      <c r="D50" s="4" t="s">
        <v>23</v>
      </c>
      <c r="E50" s="9">
        <v>4</v>
      </c>
      <c r="G50" s="39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23"/>
      <c r="V50" s="59" t="str">
        <f t="shared" si="4"/>
        <v/>
      </c>
      <c r="W50" s="58" t="str">
        <f t="shared" si="5"/>
        <v/>
      </c>
    </row>
    <row r="51" spans="1:23" hidden="1" x14ac:dyDescent="0.25">
      <c r="A51" s="40" t="str">
        <f t="shared" si="3"/>
        <v>3166-5</v>
      </c>
      <c r="B51" s="41"/>
      <c r="C51" s="42">
        <v>3166</v>
      </c>
      <c r="D51" s="42" t="s">
        <v>23</v>
      </c>
      <c r="E51" s="41">
        <v>5</v>
      </c>
      <c r="G51" s="43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5"/>
      <c r="V51" s="59" t="str">
        <f t="shared" si="4"/>
        <v/>
      </c>
      <c r="W51" s="58" t="str">
        <f t="shared" si="5"/>
        <v/>
      </c>
    </row>
    <row r="52" spans="1:23" hidden="1" x14ac:dyDescent="0.25">
      <c r="A52" s="8" t="str">
        <f t="shared" si="3"/>
        <v>3166-6</v>
      </c>
      <c r="B52" s="9"/>
      <c r="C52" s="4">
        <v>3166</v>
      </c>
      <c r="D52" s="4" t="s">
        <v>23</v>
      </c>
      <c r="E52" s="9">
        <v>6</v>
      </c>
      <c r="G52" s="39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23"/>
      <c r="V52" s="59" t="str">
        <f t="shared" si="4"/>
        <v/>
      </c>
      <c r="W52" s="58" t="str">
        <f t="shared" si="5"/>
        <v/>
      </c>
    </row>
    <row r="53" spans="1:23" hidden="1" x14ac:dyDescent="0.25">
      <c r="A53" s="40" t="str">
        <f t="shared" si="3"/>
        <v>3166-7</v>
      </c>
      <c r="B53" s="41"/>
      <c r="C53" s="42">
        <v>3166</v>
      </c>
      <c r="D53" s="42" t="s">
        <v>23</v>
      </c>
      <c r="E53" s="41">
        <v>7</v>
      </c>
      <c r="G53" s="43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5"/>
      <c r="V53" s="59" t="str">
        <f t="shared" si="4"/>
        <v/>
      </c>
      <c r="W53" s="58" t="str">
        <f t="shared" si="5"/>
        <v/>
      </c>
    </row>
    <row r="54" spans="1:23" hidden="1" x14ac:dyDescent="0.25">
      <c r="A54" s="8" t="str">
        <f t="shared" si="3"/>
        <v>3166-8</v>
      </c>
      <c r="B54" s="9"/>
      <c r="C54" s="4">
        <v>3166</v>
      </c>
      <c r="D54" s="4" t="s">
        <v>23</v>
      </c>
      <c r="E54" s="9">
        <v>8</v>
      </c>
      <c r="G54" s="39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23"/>
      <c r="V54" s="59" t="str">
        <f t="shared" si="4"/>
        <v/>
      </c>
      <c r="W54" s="58" t="str">
        <f t="shared" si="5"/>
        <v/>
      </c>
    </row>
    <row r="55" spans="1:23" hidden="1" x14ac:dyDescent="0.25">
      <c r="A55" s="40" t="str">
        <f t="shared" si="3"/>
        <v>3166-9</v>
      </c>
      <c r="B55" s="41"/>
      <c r="C55" s="42">
        <v>3166</v>
      </c>
      <c r="D55" s="42" t="s">
        <v>23</v>
      </c>
      <c r="E55" s="41">
        <v>9</v>
      </c>
      <c r="G55" s="43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5"/>
      <c r="V55" s="59" t="str">
        <f t="shared" si="4"/>
        <v/>
      </c>
      <c r="W55" s="58" t="str">
        <f t="shared" si="5"/>
        <v/>
      </c>
    </row>
    <row r="56" spans="1:23" x14ac:dyDescent="0.25">
      <c r="A56" s="40" t="str">
        <f t="shared" si="3"/>
        <v>3158-1</v>
      </c>
      <c r="B56" s="41" t="s">
        <v>46</v>
      </c>
      <c r="C56" s="42">
        <v>3158</v>
      </c>
      <c r="D56" s="42" t="s">
        <v>19</v>
      </c>
      <c r="E56" s="41">
        <v>1</v>
      </c>
      <c r="G56" s="43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5"/>
      <c r="V56" s="59" t="str">
        <f t="shared" si="4"/>
        <v/>
      </c>
      <c r="W56" s="58" t="str">
        <f t="shared" si="5"/>
        <v/>
      </c>
    </row>
    <row r="57" spans="1:23" x14ac:dyDescent="0.25">
      <c r="A57" s="8" t="str">
        <f t="shared" si="3"/>
        <v>3158-2</v>
      </c>
      <c r="B57" s="9" t="s">
        <v>46</v>
      </c>
      <c r="C57" s="4">
        <v>3158</v>
      </c>
      <c r="D57" s="4" t="s">
        <v>19</v>
      </c>
      <c r="E57" s="9">
        <v>2</v>
      </c>
      <c r="G57" s="39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23"/>
      <c r="V57" s="59" t="str">
        <f t="shared" si="4"/>
        <v/>
      </c>
      <c r="W57" s="58" t="str">
        <f t="shared" si="5"/>
        <v/>
      </c>
    </row>
    <row r="58" spans="1:23" x14ac:dyDescent="0.25">
      <c r="A58" s="40" t="str">
        <f t="shared" si="3"/>
        <v>3158-3</v>
      </c>
      <c r="B58" s="41" t="s">
        <v>46</v>
      </c>
      <c r="C58" s="42">
        <v>3158</v>
      </c>
      <c r="D58" s="42" t="s">
        <v>19</v>
      </c>
      <c r="E58" s="41">
        <v>3</v>
      </c>
      <c r="G58" s="43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5"/>
      <c r="V58" s="59" t="str">
        <f t="shared" si="4"/>
        <v/>
      </c>
      <c r="W58" s="58" t="str">
        <f t="shared" si="5"/>
        <v/>
      </c>
    </row>
    <row r="59" spans="1:23" x14ac:dyDescent="0.25">
      <c r="A59" s="8" t="str">
        <f t="shared" si="3"/>
        <v>3158-4</v>
      </c>
      <c r="B59" s="9" t="s">
        <v>46</v>
      </c>
      <c r="C59" s="4">
        <v>3158</v>
      </c>
      <c r="D59" s="4" t="s">
        <v>19</v>
      </c>
      <c r="E59" s="9">
        <v>4</v>
      </c>
      <c r="G59" s="39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23"/>
      <c r="V59" s="59" t="str">
        <f t="shared" si="4"/>
        <v/>
      </c>
      <c r="W59" s="58" t="str">
        <f t="shared" si="5"/>
        <v/>
      </c>
    </row>
    <row r="60" spans="1:23" x14ac:dyDescent="0.25">
      <c r="A60" s="40" t="str">
        <f t="shared" si="3"/>
        <v>3158-5</v>
      </c>
      <c r="B60" s="41" t="s">
        <v>46</v>
      </c>
      <c r="C60" s="42">
        <v>3158</v>
      </c>
      <c r="D60" s="42" t="s">
        <v>19</v>
      </c>
      <c r="E60" s="41">
        <v>5</v>
      </c>
      <c r="G60" s="43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5"/>
      <c r="V60" s="59" t="str">
        <f t="shared" si="4"/>
        <v/>
      </c>
      <c r="W60" s="58" t="str">
        <f t="shared" si="5"/>
        <v/>
      </c>
    </row>
    <row r="61" spans="1:23" x14ac:dyDescent="0.25">
      <c r="A61" s="8" t="str">
        <f t="shared" si="3"/>
        <v>3158-6</v>
      </c>
      <c r="B61" s="9" t="s">
        <v>46</v>
      </c>
      <c r="C61" s="4">
        <v>3158</v>
      </c>
      <c r="D61" s="4" t="s">
        <v>19</v>
      </c>
      <c r="E61" s="9">
        <v>6</v>
      </c>
      <c r="G61" s="39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23"/>
      <c r="V61" s="59" t="str">
        <f t="shared" si="4"/>
        <v/>
      </c>
      <c r="W61" s="58" t="str">
        <f t="shared" si="5"/>
        <v/>
      </c>
    </row>
    <row r="62" spans="1:23" x14ac:dyDescent="0.25">
      <c r="A62" s="40" t="str">
        <f t="shared" si="3"/>
        <v>3158-7</v>
      </c>
      <c r="B62" s="41" t="s">
        <v>46</v>
      </c>
      <c r="C62" s="42">
        <v>3158</v>
      </c>
      <c r="D62" s="42" t="s">
        <v>19</v>
      </c>
      <c r="E62" s="41">
        <v>7</v>
      </c>
      <c r="G62" s="43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5"/>
      <c r="V62" s="59" t="str">
        <f t="shared" si="4"/>
        <v/>
      </c>
      <c r="W62" s="58" t="str">
        <f t="shared" si="5"/>
        <v/>
      </c>
    </row>
    <row r="63" spans="1:23" x14ac:dyDescent="0.25">
      <c r="A63" s="8" t="str">
        <f t="shared" si="3"/>
        <v>3158-8</v>
      </c>
      <c r="B63" s="9" t="s">
        <v>46</v>
      </c>
      <c r="C63" s="4">
        <v>3158</v>
      </c>
      <c r="D63" s="4" t="s">
        <v>19</v>
      </c>
      <c r="E63" s="9">
        <v>8</v>
      </c>
      <c r="G63" s="39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23"/>
      <c r="V63" s="59" t="str">
        <f t="shared" si="4"/>
        <v/>
      </c>
      <c r="W63" s="58" t="str">
        <f t="shared" si="5"/>
        <v/>
      </c>
    </row>
    <row r="64" spans="1:23" x14ac:dyDescent="0.25">
      <c r="A64" s="40" t="str">
        <f t="shared" si="3"/>
        <v>3158-9</v>
      </c>
      <c r="B64" s="41" t="s">
        <v>46</v>
      </c>
      <c r="C64" s="42">
        <v>3158</v>
      </c>
      <c r="D64" s="42" t="s">
        <v>19</v>
      </c>
      <c r="E64" s="41">
        <v>9</v>
      </c>
      <c r="G64" s="43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5"/>
      <c r="V64" s="59" t="str">
        <f t="shared" si="4"/>
        <v/>
      </c>
      <c r="W64" s="58" t="str">
        <f t="shared" si="5"/>
        <v/>
      </c>
    </row>
    <row r="65" spans="1:23" x14ac:dyDescent="0.25">
      <c r="A65" s="40" t="str">
        <f t="shared" si="3"/>
        <v>3142-1</v>
      </c>
      <c r="B65" s="41" t="s">
        <v>46</v>
      </c>
      <c r="C65" s="42">
        <v>3142</v>
      </c>
      <c r="D65" s="42" t="s">
        <v>10</v>
      </c>
      <c r="E65" s="41">
        <v>1</v>
      </c>
      <c r="G65" s="43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5"/>
      <c r="V65" s="59" t="str">
        <f t="shared" si="4"/>
        <v/>
      </c>
      <c r="W65" s="58" t="str">
        <f t="shared" si="5"/>
        <v/>
      </c>
    </row>
    <row r="66" spans="1:23" x14ac:dyDescent="0.25">
      <c r="A66" s="8" t="str">
        <f t="shared" ref="A66:A97" si="6">CONCATENATE(C66,"-",E66)</f>
        <v>3142-2</v>
      </c>
      <c r="B66" s="9" t="s">
        <v>46</v>
      </c>
      <c r="C66" s="4">
        <v>3142</v>
      </c>
      <c r="D66" s="4" t="s">
        <v>10</v>
      </c>
      <c r="E66" s="9">
        <v>2</v>
      </c>
      <c r="G66" s="39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23"/>
      <c r="V66" s="59" t="str">
        <f t="shared" ref="V66:V97" si="7">IF(COUNT(G66:U66)=0,"",(SUM(G66:U66)+IF(W66="",0,(W66*0.0001)+(W66*10))))</f>
        <v/>
      </c>
      <c r="W66" s="58" t="str">
        <f t="shared" ref="W66:W97" si="8">IF(COUNTIFS(G66:U66,"m")=0,"",COUNTIFS(G66:U66,"m"))</f>
        <v/>
      </c>
    </row>
    <row r="67" spans="1:23" x14ac:dyDescent="0.25">
      <c r="A67" s="40" t="str">
        <f t="shared" si="6"/>
        <v>3142-3</v>
      </c>
      <c r="B67" s="41" t="s">
        <v>46</v>
      </c>
      <c r="C67" s="42">
        <v>3142</v>
      </c>
      <c r="D67" s="42" t="s">
        <v>10</v>
      </c>
      <c r="E67" s="41">
        <v>3</v>
      </c>
      <c r="G67" s="43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5"/>
      <c r="V67" s="59" t="str">
        <f t="shared" si="7"/>
        <v/>
      </c>
      <c r="W67" s="58" t="str">
        <f t="shared" si="8"/>
        <v/>
      </c>
    </row>
    <row r="68" spans="1:23" x14ac:dyDescent="0.25">
      <c r="A68" s="8" t="str">
        <f t="shared" si="6"/>
        <v>3142-4</v>
      </c>
      <c r="B68" s="9" t="s">
        <v>46</v>
      </c>
      <c r="C68" s="4">
        <v>3142</v>
      </c>
      <c r="D68" s="4" t="s">
        <v>10</v>
      </c>
      <c r="E68" s="9">
        <v>4</v>
      </c>
      <c r="G68" s="39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23"/>
      <c r="V68" s="59" t="str">
        <f t="shared" si="7"/>
        <v/>
      </c>
      <c r="W68" s="58" t="str">
        <f t="shared" si="8"/>
        <v/>
      </c>
    </row>
    <row r="69" spans="1:23" x14ac:dyDescent="0.25">
      <c r="A69" s="40" t="str">
        <f t="shared" si="6"/>
        <v>3142-5</v>
      </c>
      <c r="B69" s="41" t="s">
        <v>46</v>
      </c>
      <c r="C69" s="42">
        <v>3142</v>
      </c>
      <c r="D69" s="42" t="s">
        <v>10</v>
      </c>
      <c r="E69" s="41">
        <v>5</v>
      </c>
      <c r="G69" s="43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5"/>
      <c r="V69" s="59" t="str">
        <f t="shared" si="7"/>
        <v/>
      </c>
      <c r="W69" s="58" t="str">
        <f t="shared" si="8"/>
        <v/>
      </c>
    </row>
    <row r="70" spans="1:23" x14ac:dyDescent="0.25">
      <c r="A70" s="8" t="str">
        <f t="shared" si="6"/>
        <v>3142-6</v>
      </c>
      <c r="B70" s="9" t="s">
        <v>46</v>
      </c>
      <c r="C70" s="4">
        <v>3142</v>
      </c>
      <c r="D70" s="4" t="s">
        <v>10</v>
      </c>
      <c r="E70" s="9">
        <v>6</v>
      </c>
      <c r="G70" s="39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23"/>
      <c r="V70" s="59" t="str">
        <f t="shared" si="7"/>
        <v/>
      </c>
      <c r="W70" s="58" t="str">
        <f t="shared" si="8"/>
        <v/>
      </c>
    </row>
    <row r="71" spans="1:23" x14ac:dyDescent="0.25">
      <c r="A71" s="40" t="str">
        <f t="shared" si="6"/>
        <v>3142-7</v>
      </c>
      <c r="B71" s="41" t="s">
        <v>46</v>
      </c>
      <c r="C71" s="42">
        <v>3142</v>
      </c>
      <c r="D71" s="42" t="s">
        <v>10</v>
      </c>
      <c r="E71" s="41">
        <v>7</v>
      </c>
      <c r="G71" s="43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5"/>
      <c r="V71" s="59" t="str">
        <f t="shared" si="7"/>
        <v/>
      </c>
      <c r="W71" s="58" t="str">
        <f t="shared" si="8"/>
        <v/>
      </c>
    </row>
    <row r="72" spans="1:23" x14ac:dyDescent="0.25">
      <c r="A72" s="8" t="str">
        <f t="shared" si="6"/>
        <v>3142-8</v>
      </c>
      <c r="B72" s="9" t="s">
        <v>46</v>
      </c>
      <c r="C72" s="4">
        <v>3142</v>
      </c>
      <c r="D72" s="4" t="s">
        <v>10</v>
      </c>
      <c r="E72" s="9">
        <v>8</v>
      </c>
      <c r="G72" s="39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23"/>
      <c r="V72" s="59" t="str">
        <f t="shared" si="7"/>
        <v/>
      </c>
      <c r="W72" s="58" t="str">
        <f t="shared" si="8"/>
        <v/>
      </c>
    </row>
    <row r="73" spans="1:23" x14ac:dyDescent="0.25">
      <c r="A73" s="40" t="str">
        <f t="shared" si="6"/>
        <v>3142-9</v>
      </c>
      <c r="B73" s="41" t="s">
        <v>46</v>
      </c>
      <c r="C73" s="42">
        <v>3142</v>
      </c>
      <c r="D73" s="42" t="s">
        <v>10</v>
      </c>
      <c r="E73" s="41">
        <v>9</v>
      </c>
      <c r="G73" s="43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5"/>
      <c r="V73" s="59" t="str">
        <f t="shared" si="7"/>
        <v/>
      </c>
      <c r="W73" s="58" t="str">
        <f t="shared" si="8"/>
        <v/>
      </c>
    </row>
    <row r="74" spans="1:23" x14ac:dyDescent="0.25">
      <c r="A74" s="40" t="str">
        <f t="shared" si="6"/>
        <v>3129-1</v>
      </c>
      <c r="B74" s="41" t="s">
        <v>46</v>
      </c>
      <c r="C74" s="42">
        <v>3129</v>
      </c>
      <c r="D74" s="42" t="s">
        <v>8</v>
      </c>
      <c r="E74" s="41">
        <v>1</v>
      </c>
      <c r="G74" s="43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5"/>
      <c r="V74" s="59" t="str">
        <f t="shared" si="7"/>
        <v/>
      </c>
      <c r="W74" s="58" t="str">
        <f t="shared" si="8"/>
        <v/>
      </c>
    </row>
    <row r="75" spans="1:23" x14ac:dyDescent="0.25">
      <c r="A75" s="8" t="str">
        <f t="shared" si="6"/>
        <v>3129-2</v>
      </c>
      <c r="B75" s="9" t="s">
        <v>46</v>
      </c>
      <c r="C75" s="4">
        <v>3129</v>
      </c>
      <c r="D75" s="4" t="s">
        <v>8</v>
      </c>
      <c r="E75" s="9">
        <v>2</v>
      </c>
      <c r="G75" s="39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23"/>
      <c r="V75" s="59" t="str">
        <f t="shared" si="7"/>
        <v/>
      </c>
      <c r="W75" s="58" t="str">
        <f t="shared" si="8"/>
        <v/>
      </c>
    </row>
    <row r="76" spans="1:23" x14ac:dyDescent="0.25">
      <c r="A76" s="40" t="str">
        <f t="shared" si="6"/>
        <v>3129-3</v>
      </c>
      <c r="B76" s="41" t="s">
        <v>46</v>
      </c>
      <c r="C76" s="42">
        <v>3129</v>
      </c>
      <c r="D76" s="42" t="s">
        <v>8</v>
      </c>
      <c r="E76" s="41">
        <v>3</v>
      </c>
      <c r="G76" s="43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5"/>
      <c r="V76" s="59" t="str">
        <f t="shared" si="7"/>
        <v/>
      </c>
      <c r="W76" s="58" t="str">
        <f t="shared" si="8"/>
        <v/>
      </c>
    </row>
    <row r="77" spans="1:23" x14ac:dyDescent="0.25">
      <c r="A77" s="8" t="str">
        <f t="shared" si="6"/>
        <v>3129-4</v>
      </c>
      <c r="B77" s="9" t="s">
        <v>46</v>
      </c>
      <c r="C77" s="4">
        <v>3129</v>
      </c>
      <c r="D77" s="4" t="s">
        <v>8</v>
      </c>
      <c r="E77" s="9">
        <v>4</v>
      </c>
      <c r="G77" s="39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23"/>
      <c r="V77" s="59" t="str">
        <f t="shared" si="7"/>
        <v/>
      </c>
      <c r="W77" s="58" t="str">
        <f t="shared" si="8"/>
        <v/>
      </c>
    </row>
    <row r="78" spans="1:23" x14ac:dyDescent="0.25">
      <c r="A78" s="40" t="str">
        <f t="shared" si="6"/>
        <v>3129-5</v>
      </c>
      <c r="B78" s="41" t="s">
        <v>46</v>
      </c>
      <c r="C78" s="42">
        <v>3129</v>
      </c>
      <c r="D78" s="42" t="s">
        <v>8</v>
      </c>
      <c r="E78" s="41">
        <v>5</v>
      </c>
      <c r="G78" s="43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5"/>
      <c r="V78" s="59" t="str">
        <f t="shared" si="7"/>
        <v/>
      </c>
      <c r="W78" s="58" t="str">
        <f t="shared" si="8"/>
        <v/>
      </c>
    </row>
    <row r="79" spans="1:23" x14ac:dyDescent="0.25">
      <c r="A79" s="8" t="str">
        <f t="shared" si="6"/>
        <v>3129-6</v>
      </c>
      <c r="B79" s="9" t="s">
        <v>46</v>
      </c>
      <c r="C79" s="4">
        <v>3129</v>
      </c>
      <c r="D79" s="4" t="s">
        <v>8</v>
      </c>
      <c r="E79" s="9">
        <v>6</v>
      </c>
      <c r="G79" s="39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23"/>
      <c r="V79" s="59" t="str">
        <f t="shared" si="7"/>
        <v/>
      </c>
      <c r="W79" s="58" t="str">
        <f t="shared" si="8"/>
        <v/>
      </c>
    </row>
    <row r="80" spans="1:23" x14ac:dyDescent="0.25">
      <c r="A80" s="40" t="str">
        <f t="shared" si="6"/>
        <v>3129-7</v>
      </c>
      <c r="B80" s="41" t="s">
        <v>46</v>
      </c>
      <c r="C80" s="42">
        <v>3129</v>
      </c>
      <c r="D80" s="42" t="s">
        <v>8</v>
      </c>
      <c r="E80" s="41">
        <v>7</v>
      </c>
      <c r="G80" s="43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5"/>
      <c r="V80" s="59" t="str">
        <f t="shared" si="7"/>
        <v/>
      </c>
      <c r="W80" s="58" t="str">
        <f t="shared" si="8"/>
        <v/>
      </c>
    </row>
    <row r="81" spans="1:23" x14ac:dyDescent="0.25">
      <c r="A81" s="8" t="str">
        <f t="shared" si="6"/>
        <v>3129-8</v>
      </c>
      <c r="B81" s="9" t="s">
        <v>46</v>
      </c>
      <c r="C81" s="4">
        <v>3129</v>
      </c>
      <c r="D81" s="4" t="s">
        <v>8</v>
      </c>
      <c r="E81" s="9">
        <v>8</v>
      </c>
      <c r="G81" s="39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23"/>
      <c r="V81" s="59" t="str">
        <f t="shared" si="7"/>
        <v/>
      </c>
      <c r="W81" s="58" t="str">
        <f t="shared" si="8"/>
        <v/>
      </c>
    </row>
    <row r="82" spans="1:23" x14ac:dyDescent="0.25">
      <c r="A82" s="40" t="str">
        <f t="shared" si="6"/>
        <v>3129-9</v>
      </c>
      <c r="B82" s="41" t="s">
        <v>46</v>
      </c>
      <c r="C82" s="42">
        <v>3129</v>
      </c>
      <c r="D82" s="42" t="s">
        <v>8</v>
      </c>
      <c r="E82" s="41">
        <v>9</v>
      </c>
      <c r="G82" s="43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5"/>
      <c r="V82" s="59" t="str">
        <f t="shared" si="7"/>
        <v/>
      </c>
      <c r="W82" s="58" t="str">
        <f t="shared" si="8"/>
        <v/>
      </c>
    </row>
    <row r="83" spans="1:23" x14ac:dyDescent="0.25">
      <c r="A83" s="40" t="str">
        <f t="shared" si="6"/>
        <v>3134-1</v>
      </c>
      <c r="B83" s="41" t="s">
        <v>46</v>
      </c>
      <c r="C83" s="42">
        <v>3134</v>
      </c>
      <c r="D83" s="42" t="s">
        <v>5</v>
      </c>
      <c r="E83" s="41">
        <v>1</v>
      </c>
      <c r="G83" s="43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5"/>
      <c r="V83" s="59" t="str">
        <f t="shared" si="7"/>
        <v/>
      </c>
      <c r="W83" s="58" t="str">
        <f t="shared" si="8"/>
        <v/>
      </c>
    </row>
    <row r="84" spans="1:23" x14ac:dyDescent="0.25">
      <c r="A84" s="8" t="str">
        <f t="shared" si="6"/>
        <v>3134-2</v>
      </c>
      <c r="B84" s="9" t="s">
        <v>46</v>
      </c>
      <c r="C84" s="4">
        <v>3134</v>
      </c>
      <c r="D84" s="4" t="s">
        <v>5</v>
      </c>
      <c r="E84" s="9">
        <v>2</v>
      </c>
      <c r="G84" s="39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23"/>
      <c r="V84" s="59" t="str">
        <f t="shared" si="7"/>
        <v/>
      </c>
      <c r="W84" s="58" t="str">
        <f t="shared" si="8"/>
        <v/>
      </c>
    </row>
    <row r="85" spans="1:23" x14ac:dyDescent="0.25">
      <c r="A85" s="40" t="str">
        <f t="shared" si="6"/>
        <v>3134-3</v>
      </c>
      <c r="B85" s="41" t="s">
        <v>46</v>
      </c>
      <c r="C85" s="42">
        <v>3134</v>
      </c>
      <c r="D85" s="42" t="s">
        <v>5</v>
      </c>
      <c r="E85" s="41">
        <v>3</v>
      </c>
      <c r="G85" s="43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5"/>
      <c r="V85" s="59" t="str">
        <f t="shared" si="7"/>
        <v/>
      </c>
      <c r="W85" s="58" t="str">
        <f t="shared" si="8"/>
        <v/>
      </c>
    </row>
    <row r="86" spans="1:23" x14ac:dyDescent="0.25">
      <c r="A86" s="8" t="str">
        <f t="shared" si="6"/>
        <v>3134-4</v>
      </c>
      <c r="B86" s="9" t="s">
        <v>46</v>
      </c>
      <c r="C86" s="4">
        <v>3134</v>
      </c>
      <c r="D86" s="4" t="s">
        <v>5</v>
      </c>
      <c r="E86" s="9">
        <v>4</v>
      </c>
      <c r="G86" s="39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23"/>
      <c r="V86" s="59" t="str">
        <f t="shared" si="7"/>
        <v/>
      </c>
      <c r="W86" s="58" t="str">
        <f t="shared" si="8"/>
        <v/>
      </c>
    </row>
    <row r="87" spans="1:23" x14ac:dyDescent="0.25">
      <c r="A87" s="40" t="str">
        <f t="shared" si="6"/>
        <v>3134-5</v>
      </c>
      <c r="B87" s="41" t="s">
        <v>46</v>
      </c>
      <c r="C87" s="42">
        <v>3134</v>
      </c>
      <c r="D87" s="42" t="s">
        <v>5</v>
      </c>
      <c r="E87" s="41">
        <v>5</v>
      </c>
      <c r="G87" s="43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5"/>
      <c r="V87" s="59" t="str">
        <f t="shared" si="7"/>
        <v/>
      </c>
      <c r="W87" s="58" t="str">
        <f t="shared" si="8"/>
        <v/>
      </c>
    </row>
    <row r="88" spans="1:23" x14ac:dyDescent="0.25">
      <c r="A88" s="8" t="str">
        <f t="shared" si="6"/>
        <v>3134-6</v>
      </c>
      <c r="B88" s="9" t="s">
        <v>46</v>
      </c>
      <c r="C88" s="4">
        <v>3134</v>
      </c>
      <c r="D88" s="4" t="s">
        <v>5</v>
      </c>
      <c r="E88" s="9">
        <v>6</v>
      </c>
      <c r="G88" s="39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23"/>
      <c r="V88" s="59" t="str">
        <f t="shared" si="7"/>
        <v/>
      </c>
      <c r="W88" s="58" t="str">
        <f t="shared" si="8"/>
        <v/>
      </c>
    </row>
    <row r="89" spans="1:23" x14ac:dyDescent="0.25">
      <c r="A89" s="40" t="str">
        <f t="shared" si="6"/>
        <v>3134-7</v>
      </c>
      <c r="B89" s="41" t="s">
        <v>46</v>
      </c>
      <c r="C89" s="42">
        <v>3134</v>
      </c>
      <c r="D89" s="42" t="s">
        <v>5</v>
      </c>
      <c r="E89" s="41">
        <v>7</v>
      </c>
      <c r="G89" s="43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5"/>
      <c r="V89" s="59" t="str">
        <f t="shared" si="7"/>
        <v/>
      </c>
      <c r="W89" s="58" t="str">
        <f t="shared" si="8"/>
        <v/>
      </c>
    </row>
    <row r="90" spans="1:23" x14ac:dyDescent="0.25">
      <c r="A90" s="8" t="str">
        <f t="shared" si="6"/>
        <v>3134-8</v>
      </c>
      <c r="B90" s="9" t="s">
        <v>46</v>
      </c>
      <c r="C90" s="4">
        <v>3134</v>
      </c>
      <c r="D90" s="4" t="s">
        <v>5</v>
      </c>
      <c r="E90" s="9">
        <v>8</v>
      </c>
      <c r="G90" s="39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23"/>
      <c r="V90" s="59" t="str">
        <f t="shared" si="7"/>
        <v/>
      </c>
      <c r="W90" s="58" t="str">
        <f t="shared" si="8"/>
        <v/>
      </c>
    </row>
    <row r="91" spans="1:23" x14ac:dyDescent="0.25">
      <c r="A91" s="40" t="str">
        <f t="shared" si="6"/>
        <v>3134-9</v>
      </c>
      <c r="B91" s="41" t="s">
        <v>46</v>
      </c>
      <c r="C91" s="42">
        <v>3134</v>
      </c>
      <c r="D91" s="42" t="s">
        <v>5</v>
      </c>
      <c r="E91" s="41">
        <v>9</v>
      </c>
      <c r="G91" s="43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5"/>
      <c r="V91" s="59" t="str">
        <f t="shared" si="7"/>
        <v/>
      </c>
      <c r="W91" s="58" t="str">
        <f t="shared" si="8"/>
        <v/>
      </c>
    </row>
    <row r="92" spans="1:23" hidden="1" x14ac:dyDescent="0.25">
      <c r="A92" s="40" t="str">
        <f t="shared" si="6"/>
        <v>3174-1</v>
      </c>
      <c r="B92" s="41"/>
      <c r="C92" s="42">
        <v>3174</v>
      </c>
      <c r="D92" s="42" t="s">
        <v>24</v>
      </c>
      <c r="E92" s="41">
        <v>1</v>
      </c>
      <c r="G92" s="43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5"/>
      <c r="V92" s="59" t="str">
        <f t="shared" si="7"/>
        <v/>
      </c>
      <c r="W92" s="58" t="str">
        <f t="shared" si="8"/>
        <v/>
      </c>
    </row>
    <row r="93" spans="1:23" hidden="1" x14ac:dyDescent="0.25">
      <c r="A93" s="8" t="str">
        <f t="shared" si="6"/>
        <v>3174-2</v>
      </c>
      <c r="B93" s="9"/>
      <c r="C93" s="4">
        <v>3174</v>
      </c>
      <c r="D93" s="4" t="s">
        <v>24</v>
      </c>
      <c r="E93" s="9">
        <v>2</v>
      </c>
      <c r="G93" s="39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23"/>
      <c r="V93" s="59" t="str">
        <f t="shared" si="7"/>
        <v/>
      </c>
      <c r="W93" s="58" t="str">
        <f t="shared" si="8"/>
        <v/>
      </c>
    </row>
    <row r="94" spans="1:23" hidden="1" x14ac:dyDescent="0.25">
      <c r="A94" s="40" t="str">
        <f t="shared" si="6"/>
        <v>3174-3</v>
      </c>
      <c r="B94" s="41"/>
      <c r="C94" s="42">
        <v>3174</v>
      </c>
      <c r="D94" s="42" t="s">
        <v>24</v>
      </c>
      <c r="E94" s="41">
        <v>3</v>
      </c>
      <c r="G94" s="43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5"/>
      <c r="V94" s="59" t="str">
        <f t="shared" si="7"/>
        <v/>
      </c>
      <c r="W94" s="58" t="str">
        <f t="shared" si="8"/>
        <v/>
      </c>
    </row>
    <row r="95" spans="1:23" hidden="1" x14ac:dyDescent="0.25">
      <c r="A95" s="8" t="str">
        <f t="shared" si="6"/>
        <v>3174-4</v>
      </c>
      <c r="B95" s="9"/>
      <c r="C95" s="4">
        <v>3174</v>
      </c>
      <c r="D95" s="4" t="s">
        <v>24</v>
      </c>
      <c r="E95" s="9">
        <v>4</v>
      </c>
      <c r="G95" s="39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23"/>
      <c r="V95" s="59" t="str">
        <f t="shared" si="7"/>
        <v/>
      </c>
      <c r="W95" s="58" t="str">
        <f t="shared" si="8"/>
        <v/>
      </c>
    </row>
    <row r="96" spans="1:23" hidden="1" x14ac:dyDescent="0.25">
      <c r="A96" s="40" t="str">
        <f t="shared" si="6"/>
        <v>3174-5</v>
      </c>
      <c r="B96" s="41"/>
      <c r="C96" s="42">
        <v>3174</v>
      </c>
      <c r="D96" s="42" t="s">
        <v>24</v>
      </c>
      <c r="E96" s="41">
        <v>5</v>
      </c>
      <c r="G96" s="43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5"/>
      <c r="V96" s="59" t="str">
        <f t="shared" si="7"/>
        <v/>
      </c>
      <c r="W96" s="58" t="str">
        <f t="shared" si="8"/>
        <v/>
      </c>
    </row>
    <row r="97" spans="1:23" hidden="1" x14ac:dyDescent="0.25">
      <c r="A97" s="8" t="str">
        <f t="shared" si="6"/>
        <v>3174-6</v>
      </c>
      <c r="B97" s="9"/>
      <c r="C97" s="4">
        <v>3174</v>
      </c>
      <c r="D97" s="4" t="s">
        <v>24</v>
      </c>
      <c r="E97" s="9">
        <v>6</v>
      </c>
      <c r="G97" s="39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23"/>
      <c r="V97" s="59" t="str">
        <f t="shared" si="7"/>
        <v/>
      </c>
      <c r="W97" s="58" t="str">
        <f t="shared" si="8"/>
        <v/>
      </c>
    </row>
    <row r="98" spans="1:23" hidden="1" x14ac:dyDescent="0.25">
      <c r="A98" s="40" t="str">
        <f t="shared" ref="A98:A129" si="9">CONCATENATE(C98,"-",E98)</f>
        <v>3174-7</v>
      </c>
      <c r="B98" s="41"/>
      <c r="C98" s="42">
        <v>3174</v>
      </c>
      <c r="D98" s="42" t="s">
        <v>24</v>
      </c>
      <c r="E98" s="41">
        <v>7</v>
      </c>
      <c r="G98" s="43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5"/>
      <c r="V98" s="59" t="str">
        <f t="shared" ref="V98:V129" si="10">IF(COUNT(G98:U98)=0,"",(SUM(G98:U98)+IF(W98="",0,(W98*0.0001)+(W98*10))))</f>
        <v/>
      </c>
      <c r="W98" s="58" t="str">
        <f t="shared" ref="W98:W129" si="11">IF(COUNTIFS(G98:U98,"m")=0,"",COUNTIFS(G98:U98,"m"))</f>
        <v/>
      </c>
    </row>
    <row r="99" spans="1:23" hidden="1" x14ac:dyDescent="0.25">
      <c r="A99" s="8" t="str">
        <f t="shared" si="9"/>
        <v>3174-8</v>
      </c>
      <c r="B99" s="9"/>
      <c r="C99" s="4">
        <v>3174</v>
      </c>
      <c r="D99" s="4" t="s">
        <v>24</v>
      </c>
      <c r="E99" s="9">
        <v>8</v>
      </c>
      <c r="G99" s="39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23"/>
      <c r="V99" s="59" t="str">
        <f t="shared" si="10"/>
        <v/>
      </c>
      <c r="W99" s="58" t="str">
        <f t="shared" si="11"/>
        <v/>
      </c>
    </row>
    <row r="100" spans="1:23" hidden="1" x14ac:dyDescent="0.25">
      <c r="A100" s="40" t="str">
        <f t="shared" si="9"/>
        <v>3174-9</v>
      </c>
      <c r="B100" s="41"/>
      <c r="C100" s="42">
        <v>3174</v>
      </c>
      <c r="D100" s="42" t="s">
        <v>24</v>
      </c>
      <c r="E100" s="41">
        <v>9</v>
      </c>
      <c r="G100" s="43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5"/>
      <c r="V100" s="59" t="str">
        <f t="shared" si="10"/>
        <v/>
      </c>
      <c r="W100" s="58" t="str">
        <f t="shared" si="11"/>
        <v/>
      </c>
    </row>
    <row r="101" spans="1:23" hidden="1" x14ac:dyDescent="0.25">
      <c r="A101" s="40" t="str">
        <f t="shared" si="9"/>
        <v>3126-1</v>
      </c>
      <c r="B101" s="41"/>
      <c r="C101" s="42">
        <v>3126</v>
      </c>
      <c r="D101" s="42" t="s">
        <v>13</v>
      </c>
      <c r="E101" s="41">
        <v>1</v>
      </c>
      <c r="G101" s="43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5"/>
      <c r="V101" s="59" t="str">
        <f t="shared" si="10"/>
        <v/>
      </c>
      <c r="W101" s="58" t="str">
        <f t="shared" si="11"/>
        <v/>
      </c>
    </row>
    <row r="102" spans="1:23" hidden="1" x14ac:dyDescent="0.25">
      <c r="A102" s="8" t="str">
        <f t="shared" si="9"/>
        <v>3126-2</v>
      </c>
      <c r="B102" s="9"/>
      <c r="C102" s="4">
        <v>3126</v>
      </c>
      <c r="D102" s="4" t="s">
        <v>13</v>
      </c>
      <c r="E102" s="9">
        <v>2</v>
      </c>
      <c r="G102" s="39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23"/>
      <c r="V102" s="59" t="str">
        <f t="shared" si="10"/>
        <v/>
      </c>
      <c r="W102" s="58" t="str">
        <f t="shared" si="11"/>
        <v/>
      </c>
    </row>
    <row r="103" spans="1:23" hidden="1" x14ac:dyDescent="0.25">
      <c r="A103" s="40" t="str">
        <f t="shared" si="9"/>
        <v>3126-3</v>
      </c>
      <c r="B103" s="41"/>
      <c r="C103" s="42">
        <v>3126</v>
      </c>
      <c r="D103" s="42" t="s">
        <v>13</v>
      </c>
      <c r="E103" s="41">
        <v>3</v>
      </c>
      <c r="G103" s="43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5"/>
      <c r="V103" s="59" t="str">
        <f t="shared" si="10"/>
        <v/>
      </c>
      <c r="W103" s="58" t="str">
        <f t="shared" si="11"/>
        <v/>
      </c>
    </row>
    <row r="104" spans="1:23" hidden="1" x14ac:dyDescent="0.25">
      <c r="A104" s="8" t="str">
        <f t="shared" si="9"/>
        <v>3126-4</v>
      </c>
      <c r="B104" s="9"/>
      <c r="C104" s="4">
        <v>3126</v>
      </c>
      <c r="D104" s="4" t="s">
        <v>13</v>
      </c>
      <c r="E104" s="9">
        <v>4</v>
      </c>
      <c r="G104" s="39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23"/>
      <c r="V104" s="59" t="str">
        <f t="shared" si="10"/>
        <v/>
      </c>
      <c r="W104" s="58" t="str">
        <f t="shared" si="11"/>
        <v/>
      </c>
    </row>
    <row r="105" spans="1:23" hidden="1" x14ac:dyDescent="0.25">
      <c r="A105" s="40" t="str">
        <f t="shared" si="9"/>
        <v>3126-5</v>
      </c>
      <c r="B105" s="41"/>
      <c r="C105" s="42">
        <v>3126</v>
      </c>
      <c r="D105" s="42" t="s">
        <v>13</v>
      </c>
      <c r="E105" s="41">
        <v>5</v>
      </c>
      <c r="G105" s="43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5"/>
      <c r="V105" s="59" t="str">
        <f t="shared" si="10"/>
        <v/>
      </c>
      <c r="W105" s="58" t="str">
        <f t="shared" si="11"/>
        <v/>
      </c>
    </row>
    <row r="106" spans="1:23" hidden="1" x14ac:dyDescent="0.25">
      <c r="A106" s="8" t="str">
        <f t="shared" si="9"/>
        <v>3126-6</v>
      </c>
      <c r="B106" s="9"/>
      <c r="C106" s="4">
        <v>3126</v>
      </c>
      <c r="D106" s="4" t="s">
        <v>13</v>
      </c>
      <c r="E106" s="9">
        <v>6</v>
      </c>
      <c r="G106" s="39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23"/>
      <c r="V106" s="59" t="str">
        <f t="shared" si="10"/>
        <v/>
      </c>
      <c r="W106" s="58" t="str">
        <f t="shared" si="11"/>
        <v/>
      </c>
    </row>
    <row r="107" spans="1:23" hidden="1" x14ac:dyDescent="0.25">
      <c r="A107" s="40" t="str">
        <f t="shared" si="9"/>
        <v>3126-7</v>
      </c>
      <c r="B107" s="41"/>
      <c r="C107" s="42">
        <v>3126</v>
      </c>
      <c r="D107" s="42" t="s">
        <v>13</v>
      </c>
      <c r="E107" s="41">
        <v>7</v>
      </c>
      <c r="G107" s="43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5"/>
      <c r="V107" s="59" t="str">
        <f t="shared" si="10"/>
        <v/>
      </c>
      <c r="W107" s="58" t="str">
        <f t="shared" si="11"/>
        <v/>
      </c>
    </row>
    <row r="108" spans="1:23" hidden="1" x14ac:dyDescent="0.25">
      <c r="A108" s="8" t="str">
        <f t="shared" si="9"/>
        <v>3126-8</v>
      </c>
      <c r="B108" s="9"/>
      <c r="C108" s="4">
        <v>3126</v>
      </c>
      <c r="D108" s="4" t="s">
        <v>13</v>
      </c>
      <c r="E108" s="9">
        <v>8</v>
      </c>
      <c r="G108" s="39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23"/>
      <c r="V108" s="59" t="str">
        <f t="shared" si="10"/>
        <v/>
      </c>
      <c r="W108" s="58" t="str">
        <f t="shared" si="11"/>
        <v/>
      </c>
    </row>
    <row r="109" spans="1:23" hidden="1" x14ac:dyDescent="0.25">
      <c r="A109" s="40" t="str">
        <f t="shared" si="9"/>
        <v>3126-9</v>
      </c>
      <c r="B109" s="41"/>
      <c r="C109" s="42">
        <v>3126</v>
      </c>
      <c r="D109" s="42" t="s">
        <v>13</v>
      </c>
      <c r="E109" s="41">
        <v>9</v>
      </c>
      <c r="G109" s="43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5"/>
      <c r="V109" s="59" t="str">
        <f t="shared" si="10"/>
        <v/>
      </c>
      <c r="W109" s="58" t="str">
        <f t="shared" si="11"/>
        <v/>
      </c>
    </row>
    <row r="110" spans="1:23" hidden="1" x14ac:dyDescent="0.25">
      <c r="A110" s="40" t="str">
        <f t="shared" si="9"/>
        <v>3118-1</v>
      </c>
      <c r="B110" s="41"/>
      <c r="C110" s="42">
        <v>3118</v>
      </c>
      <c r="D110" s="42" t="s">
        <v>14</v>
      </c>
      <c r="E110" s="41">
        <v>1</v>
      </c>
      <c r="G110" s="43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5"/>
      <c r="V110" s="59" t="str">
        <f t="shared" si="10"/>
        <v/>
      </c>
      <c r="W110" s="58" t="str">
        <f t="shared" si="11"/>
        <v/>
      </c>
    </row>
    <row r="111" spans="1:23" hidden="1" x14ac:dyDescent="0.25">
      <c r="A111" s="8" t="str">
        <f t="shared" si="9"/>
        <v>3118-2</v>
      </c>
      <c r="B111" s="9"/>
      <c r="C111" s="4">
        <v>3118</v>
      </c>
      <c r="D111" s="4" t="s">
        <v>14</v>
      </c>
      <c r="E111" s="9">
        <v>2</v>
      </c>
      <c r="G111" s="39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23"/>
      <c r="V111" s="59" t="str">
        <f t="shared" si="10"/>
        <v/>
      </c>
      <c r="W111" s="58" t="str">
        <f t="shared" si="11"/>
        <v/>
      </c>
    </row>
    <row r="112" spans="1:23" hidden="1" x14ac:dyDescent="0.25">
      <c r="A112" s="40" t="str">
        <f t="shared" si="9"/>
        <v>3118-3</v>
      </c>
      <c r="B112" s="41"/>
      <c r="C112" s="42">
        <v>3118</v>
      </c>
      <c r="D112" s="42" t="s">
        <v>14</v>
      </c>
      <c r="E112" s="41">
        <v>3</v>
      </c>
      <c r="G112" s="43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5"/>
      <c r="V112" s="59" t="str">
        <f t="shared" si="10"/>
        <v/>
      </c>
      <c r="W112" s="58" t="str">
        <f t="shared" si="11"/>
        <v/>
      </c>
    </row>
    <row r="113" spans="1:23" hidden="1" x14ac:dyDescent="0.25">
      <c r="A113" s="8" t="str">
        <f t="shared" si="9"/>
        <v>3118-4</v>
      </c>
      <c r="B113" s="9"/>
      <c r="C113" s="4">
        <v>3118</v>
      </c>
      <c r="D113" s="4" t="s">
        <v>14</v>
      </c>
      <c r="E113" s="9">
        <v>4</v>
      </c>
      <c r="G113" s="39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23"/>
      <c r="V113" s="59" t="str">
        <f t="shared" si="10"/>
        <v/>
      </c>
      <c r="W113" s="58" t="str">
        <f t="shared" si="11"/>
        <v/>
      </c>
    </row>
    <row r="114" spans="1:23" hidden="1" x14ac:dyDescent="0.25">
      <c r="A114" s="40" t="str">
        <f t="shared" si="9"/>
        <v>3118-5</v>
      </c>
      <c r="B114" s="41"/>
      <c r="C114" s="42">
        <v>3118</v>
      </c>
      <c r="D114" s="42" t="s">
        <v>14</v>
      </c>
      <c r="E114" s="41">
        <v>5</v>
      </c>
      <c r="G114" s="43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5"/>
      <c r="V114" s="59" t="str">
        <f t="shared" si="10"/>
        <v/>
      </c>
      <c r="W114" s="58" t="str">
        <f t="shared" si="11"/>
        <v/>
      </c>
    </row>
    <row r="115" spans="1:23" hidden="1" x14ac:dyDescent="0.25">
      <c r="A115" s="8" t="str">
        <f t="shared" si="9"/>
        <v>3118-6</v>
      </c>
      <c r="B115" s="9"/>
      <c r="C115" s="4">
        <v>3118</v>
      </c>
      <c r="D115" s="4" t="s">
        <v>14</v>
      </c>
      <c r="E115" s="9">
        <v>6</v>
      </c>
      <c r="G115" s="39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23"/>
      <c r="V115" s="59" t="str">
        <f t="shared" si="10"/>
        <v/>
      </c>
      <c r="W115" s="58" t="str">
        <f t="shared" si="11"/>
        <v/>
      </c>
    </row>
    <row r="116" spans="1:23" hidden="1" x14ac:dyDescent="0.25">
      <c r="A116" s="40" t="str">
        <f t="shared" si="9"/>
        <v>3118-7</v>
      </c>
      <c r="B116" s="41"/>
      <c r="C116" s="42">
        <v>3118</v>
      </c>
      <c r="D116" s="42" t="s">
        <v>14</v>
      </c>
      <c r="E116" s="41">
        <v>7</v>
      </c>
      <c r="G116" s="43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5"/>
      <c r="V116" s="59" t="str">
        <f t="shared" si="10"/>
        <v/>
      </c>
      <c r="W116" s="58" t="str">
        <f t="shared" si="11"/>
        <v/>
      </c>
    </row>
    <row r="117" spans="1:23" hidden="1" x14ac:dyDescent="0.25">
      <c r="A117" s="8" t="str">
        <f t="shared" si="9"/>
        <v>3118-8</v>
      </c>
      <c r="B117" s="9"/>
      <c r="C117" s="4">
        <v>3118</v>
      </c>
      <c r="D117" s="4" t="s">
        <v>14</v>
      </c>
      <c r="E117" s="9">
        <v>8</v>
      </c>
      <c r="G117" s="39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23"/>
      <c r="V117" s="59" t="str">
        <f t="shared" si="10"/>
        <v/>
      </c>
      <c r="W117" s="58" t="str">
        <f t="shared" si="11"/>
        <v/>
      </c>
    </row>
    <row r="118" spans="1:23" hidden="1" x14ac:dyDescent="0.25">
      <c r="A118" s="40" t="str">
        <f t="shared" si="9"/>
        <v>3118-9</v>
      </c>
      <c r="B118" s="41"/>
      <c r="C118" s="42">
        <v>3118</v>
      </c>
      <c r="D118" s="42" t="s">
        <v>14</v>
      </c>
      <c r="E118" s="41">
        <v>9</v>
      </c>
      <c r="G118" s="43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5"/>
      <c r="V118" s="59" t="str">
        <f t="shared" si="10"/>
        <v/>
      </c>
      <c r="W118" s="58" t="str">
        <f t="shared" si="11"/>
        <v/>
      </c>
    </row>
    <row r="119" spans="1:23" hidden="1" x14ac:dyDescent="0.25">
      <c r="A119" s="40" t="str">
        <f t="shared" si="9"/>
        <v>3162-1</v>
      </c>
      <c r="B119" s="41"/>
      <c r="C119" s="42">
        <v>3162</v>
      </c>
      <c r="D119" s="42" t="s">
        <v>21</v>
      </c>
      <c r="E119" s="41">
        <v>1</v>
      </c>
      <c r="G119" s="43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5"/>
      <c r="V119" s="59" t="str">
        <f t="shared" si="10"/>
        <v/>
      </c>
      <c r="W119" s="58" t="str">
        <f t="shared" si="11"/>
        <v/>
      </c>
    </row>
    <row r="120" spans="1:23" hidden="1" x14ac:dyDescent="0.25">
      <c r="A120" s="8" t="str">
        <f t="shared" si="9"/>
        <v>3162-2</v>
      </c>
      <c r="B120" s="9"/>
      <c r="C120" s="4">
        <v>3162</v>
      </c>
      <c r="D120" s="4" t="s">
        <v>21</v>
      </c>
      <c r="E120" s="9">
        <v>2</v>
      </c>
      <c r="G120" s="39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23"/>
      <c r="V120" s="59" t="str">
        <f t="shared" si="10"/>
        <v/>
      </c>
      <c r="W120" s="58" t="str">
        <f t="shared" si="11"/>
        <v/>
      </c>
    </row>
    <row r="121" spans="1:23" hidden="1" x14ac:dyDescent="0.25">
      <c r="A121" s="40" t="str">
        <f t="shared" si="9"/>
        <v>3162-3</v>
      </c>
      <c r="B121" s="41"/>
      <c r="C121" s="42">
        <v>3162</v>
      </c>
      <c r="D121" s="42" t="s">
        <v>21</v>
      </c>
      <c r="E121" s="41">
        <v>3</v>
      </c>
      <c r="G121" s="43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5"/>
      <c r="V121" s="59" t="str">
        <f t="shared" si="10"/>
        <v/>
      </c>
      <c r="W121" s="58" t="str">
        <f t="shared" si="11"/>
        <v/>
      </c>
    </row>
    <row r="122" spans="1:23" hidden="1" x14ac:dyDescent="0.25">
      <c r="A122" s="8" t="str">
        <f t="shared" si="9"/>
        <v>3162-4</v>
      </c>
      <c r="B122" s="9"/>
      <c r="C122" s="4">
        <v>3162</v>
      </c>
      <c r="D122" s="4" t="s">
        <v>21</v>
      </c>
      <c r="E122" s="9">
        <v>4</v>
      </c>
      <c r="G122" s="39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23"/>
      <c r="V122" s="59" t="str">
        <f t="shared" si="10"/>
        <v/>
      </c>
      <c r="W122" s="58" t="str">
        <f t="shared" si="11"/>
        <v/>
      </c>
    </row>
    <row r="123" spans="1:23" hidden="1" x14ac:dyDescent="0.25">
      <c r="A123" s="40" t="str">
        <f t="shared" si="9"/>
        <v>3162-5</v>
      </c>
      <c r="B123" s="41"/>
      <c r="C123" s="42">
        <v>3162</v>
      </c>
      <c r="D123" s="42" t="s">
        <v>21</v>
      </c>
      <c r="E123" s="41">
        <v>5</v>
      </c>
      <c r="G123" s="43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5"/>
      <c r="V123" s="59" t="str">
        <f t="shared" si="10"/>
        <v/>
      </c>
      <c r="W123" s="58" t="str">
        <f t="shared" si="11"/>
        <v/>
      </c>
    </row>
    <row r="124" spans="1:23" hidden="1" x14ac:dyDescent="0.25">
      <c r="A124" s="8" t="str">
        <f t="shared" si="9"/>
        <v>3162-6</v>
      </c>
      <c r="B124" s="9"/>
      <c r="C124" s="4">
        <v>3162</v>
      </c>
      <c r="D124" s="4" t="s">
        <v>21</v>
      </c>
      <c r="E124" s="9">
        <v>6</v>
      </c>
      <c r="G124" s="39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23"/>
      <c r="V124" s="59" t="str">
        <f t="shared" si="10"/>
        <v/>
      </c>
      <c r="W124" s="58" t="str">
        <f t="shared" si="11"/>
        <v/>
      </c>
    </row>
    <row r="125" spans="1:23" hidden="1" x14ac:dyDescent="0.25">
      <c r="A125" s="40" t="str">
        <f t="shared" si="9"/>
        <v>3162-7</v>
      </c>
      <c r="B125" s="41"/>
      <c r="C125" s="42">
        <v>3162</v>
      </c>
      <c r="D125" s="42" t="s">
        <v>21</v>
      </c>
      <c r="E125" s="41">
        <v>7</v>
      </c>
      <c r="G125" s="43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5"/>
      <c r="V125" s="59" t="str">
        <f t="shared" si="10"/>
        <v/>
      </c>
      <c r="W125" s="58" t="str">
        <f t="shared" si="11"/>
        <v/>
      </c>
    </row>
    <row r="126" spans="1:23" hidden="1" x14ac:dyDescent="0.25">
      <c r="A126" s="8" t="str">
        <f t="shared" si="9"/>
        <v>3162-8</v>
      </c>
      <c r="B126" s="9"/>
      <c r="C126" s="4">
        <v>3162</v>
      </c>
      <c r="D126" s="4" t="s">
        <v>21</v>
      </c>
      <c r="E126" s="9">
        <v>8</v>
      </c>
      <c r="G126" s="39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23"/>
      <c r="V126" s="59" t="str">
        <f t="shared" si="10"/>
        <v/>
      </c>
      <c r="W126" s="58" t="str">
        <f t="shared" si="11"/>
        <v/>
      </c>
    </row>
    <row r="127" spans="1:23" hidden="1" x14ac:dyDescent="0.25">
      <c r="A127" s="40" t="str">
        <f t="shared" si="9"/>
        <v>3162-9</v>
      </c>
      <c r="B127" s="41"/>
      <c r="C127" s="42">
        <v>3162</v>
      </c>
      <c r="D127" s="42" t="s">
        <v>21</v>
      </c>
      <c r="E127" s="41">
        <v>9</v>
      </c>
      <c r="G127" s="43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5"/>
      <c r="V127" s="59" t="str">
        <f t="shared" si="10"/>
        <v/>
      </c>
      <c r="W127" s="58" t="str">
        <f t="shared" si="11"/>
        <v/>
      </c>
    </row>
    <row r="128" spans="1:23" hidden="1" x14ac:dyDescent="0.25">
      <c r="A128" s="40" t="str">
        <f t="shared" si="9"/>
        <v>3168-1</v>
      </c>
      <c r="B128" s="41"/>
      <c r="C128" s="42">
        <v>3168</v>
      </c>
      <c r="D128" s="42" t="s">
        <v>16</v>
      </c>
      <c r="E128" s="41">
        <v>1</v>
      </c>
      <c r="G128" s="43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5"/>
      <c r="V128" s="59" t="str">
        <f t="shared" si="10"/>
        <v/>
      </c>
      <c r="W128" s="58" t="str">
        <f t="shared" si="11"/>
        <v/>
      </c>
    </row>
    <row r="129" spans="1:23" hidden="1" x14ac:dyDescent="0.25">
      <c r="A129" s="8" t="str">
        <f t="shared" si="9"/>
        <v>3168-2</v>
      </c>
      <c r="B129" s="9"/>
      <c r="C129" s="4">
        <v>3168</v>
      </c>
      <c r="D129" s="4" t="s">
        <v>16</v>
      </c>
      <c r="E129" s="9">
        <v>2</v>
      </c>
      <c r="G129" s="39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23"/>
      <c r="V129" s="59" t="str">
        <f t="shared" si="10"/>
        <v/>
      </c>
      <c r="W129" s="58" t="str">
        <f t="shared" si="11"/>
        <v/>
      </c>
    </row>
    <row r="130" spans="1:23" hidden="1" x14ac:dyDescent="0.25">
      <c r="A130" s="40" t="str">
        <f t="shared" ref="A130:A161" si="12">CONCATENATE(C130,"-",E130)</f>
        <v>3168-3</v>
      </c>
      <c r="B130" s="41"/>
      <c r="C130" s="42">
        <v>3168</v>
      </c>
      <c r="D130" s="42" t="s">
        <v>16</v>
      </c>
      <c r="E130" s="41">
        <v>3</v>
      </c>
      <c r="G130" s="43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5"/>
      <c r="V130" s="59" t="str">
        <f t="shared" ref="V130:V161" si="13">IF(COUNT(G130:U130)=0,"",(SUM(G130:U130)+IF(W130="",0,(W130*0.0001)+(W130*10))))</f>
        <v/>
      </c>
      <c r="W130" s="58" t="str">
        <f t="shared" ref="W130:W161" si="14">IF(COUNTIFS(G130:U130,"m")=0,"",COUNTIFS(G130:U130,"m"))</f>
        <v/>
      </c>
    </row>
    <row r="131" spans="1:23" hidden="1" x14ac:dyDescent="0.25">
      <c r="A131" s="8" t="str">
        <f t="shared" si="12"/>
        <v>3168-4</v>
      </c>
      <c r="B131" s="9"/>
      <c r="C131" s="4">
        <v>3168</v>
      </c>
      <c r="D131" s="4" t="s">
        <v>16</v>
      </c>
      <c r="E131" s="9">
        <v>4</v>
      </c>
      <c r="G131" s="39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23"/>
      <c r="V131" s="59" t="str">
        <f t="shared" si="13"/>
        <v/>
      </c>
      <c r="W131" s="58" t="str">
        <f t="shared" si="14"/>
        <v/>
      </c>
    </row>
    <row r="132" spans="1:23" hidden="1" x14ac:dyDescent="0.25">
      <c r="A132" s="40" t="str">
        <f t="shared" si="12"/>
        <v>3168-5</v>
      </c>
      <c r="B132" s="41"/>
      <c r="C132" s="42">
        <v>3168</v>
      </c>
      <c r="D132" s="42" t="s">
        <v>16</v>
      </c>
      <c r="E132" s="41">
        <v>5</v>
      </c>
      <c r="G132" s="43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5"/>
      <c r="V132" s="59" t="str">
        <f t="shared" si="13"/>
        <v/>
      </c>
      <c r="W132" s="58" t="str">
        <f t="shared" si="14"/>
        <v/>
      </c>
    </row>
    <row r="133" spans="1:23" hidden="1" x14ac:dyDescent="0.25">
      <c r="A133" s="8" t="str">
        <f t="shared" si="12"/>
        <v>3168-6</v>
      </c>
      <c r="B133" s="9"/>
      <c r="C133" s="4">
        <v>3168</v>
      </c>
      <c r="D133" s="4" t="s">
        <v>16</v>
      </c>
      <c r="E133" s="9">
        <v>6</v>
      </c>
      <c r="G133" s="39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23"/>
      <c r="V133" s="59" t="str">
        <f t="shared" si="13"/>
        <v/>
      </c>
      <c r="W133" s="58" t="str">
        <f t="shared" si="14"/>
        <v/>
      </c>
    </row>
    <row r="134" spans="1:23" hidden="1" x14ac:dyDescent="0.25">
      <c r="A134" s="40" t="str">
        <f t="shared" si="12"/>
        <v>3168-7</v>
      </c>
      <c r="B134" s="41"/>
      <c r="C134" s="42">
        <v>3168</v>
      </c>
      <c r="D134" s="42" t="s">
        <v>16</v>
      </c>
      <c r="E134" s="41">
        <v>7</v>
      </c>
      <c r="G134" s="43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5"/>
      <c r="V134" s="59" t="str">
        <f t="shared" si="13"/>
        <v/>
      </c>
      <c r="W134" s="58" t="str">
        <f t="shared" si="14"/>
        <v/>
      </c>
    </row>
    <row r="135" spans="1:23" hidden="1" x14ac:dyDescent="0.25">
      <c r="A135" s="8" t="str">
        <f t="shared" si="12"/>
        <v>3168-8</v>
      </c>
      <c r="B135" s="9"/>
      <c r="C135" s="4">
        <v>3168</v>
      </c>
      <c r="D135" s="4" t="s">
        <v>16</v>
      </c>
      <c r="E135" s="9">
        <v>8</v>
      </c>
      <c r="G135" s="39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23"/>
      <c r="V135" s="59" t="str">
        <f t="shared" si="13"/>
        <v/>
      </c>
      <c r="W135" s="58" t="str">
        <f t="shared" si="14"/>
        <v/>
      </c>
    </row>
    <row r="136" spans="1:23" hidden="1" x14ac:dyDescent="0.25">
      <c r="A136" s="40" t="str">
        <f t="shared" si="12"/>
        <v>3168-9</v>
      </c>
      <c r="B136" s="41"/>
      <c r="C136" s="42">
        <v>3168</v>
      </c>
      <c r="D136" s="42" t="s">
        <v>16</v>
      </c>
      <c r="E136" s="41">
        <v>9</v>
      </c>
      <c r="G136" s="43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5"/>
      <c r="V136" s="59" t="str">
        <f t="shared" si="13"/>
        <v/>
      </c>
      <c r="W136" s="58" t="str">
        <f t="shared" si="14"/>
        <v/>
      </c>
    </row>
    <row r="137" spans="1:23" x14ac:dyDescent="0.25">
      <c r="A137" s="40" t="str">
        <f t="shared" si="12"/>
        <v>3161-1</v>
      </c>
      <c r="B137" s="41" t="s">
        <v>46</v>
      </c>
      <c r="C137" s="42">
        <v>3161</v>
      </c>
      <c r="D137" s="42" t="s">
        <v>9</v>
      </c>
      <c r="E137" s="41">
        <v>1</v>
      </c>
      <c r="G137" s="43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5"/>
      <c r="V137" s="59" t="str">
        <f t="shared" si="13"/>
        <v/>
      </c>
      <c r="W137" s="58" t="str">
        <f t="shared" si="14"/>
        <v/>
      </c>
    </row>
    <row r="138" spans="1:23" x14ac:dyDescent="0.25">
      <c r="A138" s="8" t="str">
        <f t="shared" si="12"/>
        <v>3161-2</v>
      </c>
      <c r="B138" s="9" t="s">
        <v>46</v>
      </c>
      <c r="C138" s="4">
        <v>3161</v>
      </c>
      <c r="D138" s="4" t="s">
        <v>9</v>
      </c>
      <c r="E138" s="9">
        <v>2</v>
      </c>
      <c r="G138" s="39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23"/>
      <c r="V138" s="59" t="str">
        <f t="shared" si="13"/>
        <v/>
      </c>
      <c r="W138" s="58" t="str">
        <f t="shared" si="14"/>
        <v/>
      </c>
    </row>
    <row r="139" spans="1:23" x14ac:dyDescent="0.25">
      <c r="A139" s="40" t="str">
        <f t="shared" si="12"/>
        <v>3161-3</v>
      </c>
      <c r="B139" s="41" t="s">
        <v>46</v>
      </c>
      <c r="C139" s="42">
        <v>3161</v>
      </c>
      <c r="D139" s="42" t="s">
        <v>9</v>
      </c>
      <c r="E139" s="41">
        <v>3</v>
      </c>
      <c r="G139" s="43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5"/>
      <c r="V139" s="59" t="str">
        <f t="shared" si="13"/>
        <v/>
      </c>
      <c r="W139" s="58" t="str">
        <f t="shared" si="14"/>
        <v/>
      </c>
    </row>
    <row r="140" spans="1:23" x14ac:dyDescent="0.25">
      <c r="A140" s="8" t="str">
        <f t="shared" si="12"/>
        <v>3161-4</v>
      </c>
      <c r="B140" s="9" t="s">
        <v>46</v>
      </c>
      <c r="C140" s="4">
        <v>3161</v>
      </c>
      <c r="D140" s="4" t="s">
        <v>9</v>
      </c>
      <c r="E140" s="9">
        <v>4</v>
      </c>
      <c r="G140" s="39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23"/>
      <c r="V140" s="59" t="str">
        <f t="shared" si="13"/>
        <v/>
      </c>
      <c r="W140" s="58" t="str">
        <f t="shared" si="14"/>
        <v/>
      </c>
    </row>
    <row r="141" spans="1:23" x14ac:dyDescent="0.25">
      <c r="A141" s="40" t="str">
        <f t="shared" si="12"/>
        <v>3161-5</v>
      </c>
      <c r="B141" s="41" t="s">
        <v>46</v>
      </c>
      <c r="C141" s="42">
        <v>3161</v>
      </c>
      <c r="D141" s="42" t="s">
        <v>9</v>
      </c>
      <c r="E141" s="41">
        <v>5</v>
      </c>
      <c r="G141" s="43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5"/>
      <c r="V141" s="59" t="str">
        <f t="shared" si="13"/>
        <v/>
      </c>
      <c r="W141" s="58" t="str">
        <f t="shared" si="14"/>
        <v/>
      </c>
    </row>
    <row r="142" spans="1:23" x14ac:dyDescent="0.25">
      <c r="A142" s="8" t="str">
        <f t="shared" si="12"/>
        <v>3161-6</v>
      </c>
      <c r="B142" s="9" t="s">
        <v>46</v>
      </c>
      <c r="C142" s="4">
        <v>3161</v>
      </c>
      <c r="D142" s="4" t="s">
        <v>9</v>
      </c>
      <c r="E142" s="9">
        <v>6</v>
      </c>
      <c r="G142" s="39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23"/>
      <c r="V142" s="59" t="str">
        <f t="shared" si="13"/>
        <v/>
      </c>
      <c r="W142" s="58" t="str">
        <f t="shared" si="14"/>
        <v/>
      </c>
    </row>
    <row r="143" spans="1:23" x14ac:dyDescent="0.25">
      <c r="A143" s="40" t="str">
        <f t="shared" si="12"/>
        <v>3161-7</v>
      </c>
      <c r="B143" s="41" t="s">
        <v>46</v>
      </c>
      <c r="C143" s="42">
        <v>3161</v>
      </c>
      <c r="D143" s="42" t="s">
        <v>9</v>
      </c>
      <c r="E143" s="41">
        <v>7</v>
      </c>
      <c r="G143" s="43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5"/>
      <c r="V143" s="59" t="str">
        <f t="shared" si="13"/>
        <v/>
      </c>
      <c r="W143" s="58" t="str">
        <f t="shared" si="14"/>
        <v/>
      </c>
    </row>
    <row r="144" spans="1:23" x14ac:dyDescent="0.25">
      <c r="A144" s="8" t="str">
        <f t="shared" si="12"/>
        <v>3161-8</v>
      </c>
      <c r="B144" s="9" t="s">
        <v>46</v>
      </c>
      <c r="C144" s="4">
        <v>3161</v>
      </c>
      <c r="D144" s="4" t="s">
        <v>9</v>
      </c>
      <c r="E144" s="9">
        <v>8</v>
      </c>
      <c r="G144" s="39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23"/>
      <c r="V144" s="59" t="str">
        <f t="shared" si="13"/>
        <v/>
      </c>
      <c r="W144" s="58" t="str">
        <f t="shared" si="14"/>
        <v/>
      </c>
    </row>
    <row r="145" spans="1:23" x14ac:dyDescent="0.25">
      <c r="A145" s="40" t="str">
        <f t="shared" si="12"/>
        <v>3161-9</v>
      </c>
      <c r="B145" s="41" t="s">
        <v>46</v>
      </c>
      <c r="C145" s="42">
        <v>3161</v>
      </c>
      <c r="D145" s="42" t="s">
        <v>9</v>
      </c>
      <c r="E145" s="41">
        <v>9</v>
      </c>
      <c r="G145" s="43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5"/>
      <c r="V145" s="59" t="str">
        <f t="shared" si="13"/>
        <v/>
      </c>
      <c r="W145" s="58" t="str">
        <f t="shared" si="14"/>
        <v/>
      </c>
    </row>
    <row r="146" spans="1:23" hidden="1" x14ac:dyDescent="0.25">
      <c r="A146" s="40" t="str">
        <f t="shared" si="12"/>
        <v>3153-1</v>
      </c>
      <c r="B146" s="41"/>
      <c r="C146" s="42">
        <v>3153</v>
      </c>
      <c r="D146" s="42" t="s">
        <v>22</v>
      </c>
      <c r="E146" s="41">
        <v>1</v>
      </c>
      <c r="G146" s="43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5"/>
      <c r="V146" s="59" t="str">
        <f t="shared" si="13"/>
        <v/>
      </c>
      <c r="W146" s="58" t="str">
        <f t="shared" si="14"/>
        <v/>
      </c>
    </row>
    <row r="147" spans="1:23" hidden="1" x14ac:dyDescent="0.25">
      <c r="A147" s="8" t="str">
        <f t="shared" si="12"/>
        <v>3153-2</v>
      </c>
      <c r="B147" s="9"/>
      <c r="C147" s="4">
        <v>3153</v>
      </c>
      <c r="D147" s="4" t="s">
        <v>22</v>
      </c>
      <c r="E147" s="9">
        <v>2</v>
      </c>
      <c r="G147" s="39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23"/>
      <c r="V147" s="59" t="str">
        <f t="shared" si="13"/>
        <v/>
      </c>
      <c r="W147" s="58" t="str">
        <f t="shared" si="14"/>
        <v/>
      </c>
    </row>
    <row r="148" spans="1:23" hidden="1" x14ac:dyDescent="0.25">
      <c r="A148" s="40" t="str">
        <f t="shared" si="12"/>
        <v>3153-3</v>
      </c>
      <c r="B148" s="41"/>
      <c r="C148" s="42">
        <v>3153</v>
      </c>
      <c r="D148" s="42" t="s">
        <v>22</v>
      </c>
      <c r="E148" s="41">
        <v>3</v>
      </c>
      <c r="G148" s="43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5"/>
      <c r="V148" s="59" t="str">
        <f t="shared" si="13"/>
        <v/>
      </c>
      <c r="W148" s="58" t="str">
        <f t="shared" si="14"/>
        <v/>
      </c>
    </row>
    <row r="149" spans="1:23" hidden="1" x14ac:dyDescent="0.25">
      <c r="A149" s="8" t="str">
        <f t="shared" si="12"/>
        <v>3153-4</v>
      </c>
      <c r="B149" s="9"/>
      <c r="C149" s="4">
        <v>3153</v>
      </c>
      <c r="D149" s="4" t="s">
        <v>22</v>
      </c>
      <c r="E149" s="9">
        <v>4</v>
      </c>
      <c r="G149" s="39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23"/>
      <c r="V149" s="59" t="str">
        <f t="shared" si="13"/>
        <v/>
      </c>
      <c r="W149" s="58" t="str">
        <f t="shared" si="14"/>
        <v/>
      </c>
    </row>
    <row r="150" spans="1:23" hidden="1" x14ac:dyDescent="0.25">
      <c r="A150" s="40" t="str">
        <f t="shared" si="12"/>
        <v>3153-5</v>
      </c>
      <c r="B150" s="41"/>
      <c r="C150" s="42">
        <v>3153</v>
      </c>
      <c r="D150" s="42" t="s">
        <v>22</v>
      </c>
      <c r="E150" s="41">
        <v>5</v>
      </c>
      <c r="G150" s="43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5"/>
      <c r="V150" s="59" t="str">
        <f t="shared" si="13"/>
        <v/>
      </c>
      <c r="W150" s="58" t="str">
        <f t="shared" si="14"/>
        <v/>
      </c>
    </row>
    <row r="151" spans="1:23" hidden="1" x14ac:dyDescent="0.25">
      <c r="A151" s="8" t="str">
        <f t="shared" si="12"/>
        <v>3153-6</v>
      </c>
      <c r="B151" s="9"/>
      <c r="C151" s="4">
        <v>3153</v>
      </c>
      <c r="D151" s="4" t="s">
        <v>22</v>
      </c>
      <c r="E151" s="9">
        <v>6</v>
      </c>
      <c r="G151" s="39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23"/>
      <c r="V151" s="59" t="str">
        <f t="shared" si="13"/>
        <v/>
      </c>
      <c r="W151" s="58" t="str">
        <f t="shared" si="14"/>
        <v/>
      </c>
    </row>
    <row r="152" spans="1:23" hidden="1" x14ac:dyDescent="0.25">
      <c r="A152" s="40" t="str">
        <f t="shared" si="12"/>
        <v>3153-7</v>
      </c>
      <c r="B152" s="41"/>
      <c r="C152" s="42">
        <v>3153</v>
      </c>
      <c r="D152" s="42" t="s">
        <v>22</v>
      </c>
      <c r="E152" s="41">
        <v>7</v>
      </c>
      <c r="G152" s="43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5"/>
      <c r="V152" s="59" t="str">
        <f t="shared" si="13"/>
        <v/>
      </c>
      <c r="W152" s="58" t="str">
        <f t="shared" si="14"/>
        <v/>
      </c>
    </row>
    <row r="153" spans="1:23" hidden="1" x14ac:dyDescent="0.25">
      <c r="A153" s="8" t="str">
        <f t="shared" si="12"/>
        <v>3153-8</v>
      </c>
      <c r="B153" s="9"/>
      <c r="C153" s="4">
        <v>3153</v>
      </c>
      <c r="D153" s="4" t="s">
        <v>22</v>
      </c>
      <c r="E153" s="9">
        <v>8</v>
      </c>
      <c r="G153" s="39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23"/>
      <c r="V153" s="59" t="str">
        <f t="shared" si="13"/>
        <v/>
      </c>
      <c r="W153" s="58" t="str">
        <f t="shared" si="14"/>
        <v/>
      </c>
    </row>
    <row r="154" spans="1:23" hidden="1" x14ac:dyDescent="0.25">
      <c r="A154" s="40" t="str">
        <f t="shared" si="12"/>
        <v>3153-9</v>
      </c>
      <c r="B154" s="41"/>
      <c r="C154" s="42">
        <v>3153</v>
      </c>
      <c r="D154" s="42" t="s">
        <v>22</v>
      </c>
      <c r="E154" s="41">
        <v>9</v>
      </c>
      <c r="G154" s="43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5"/>
      <c r="V154" s="59" t="str">
        <f t="shared" si="13"/>
        <v/>
      </c>
      <c r="W154" s="58" t="str">
        <f t="shared" si="14"/>
        <v/>
      </c>
    </row>
    <row r="155" spans="1:23" x14ac:dyDescent="0.25">
      <c r="A155" s="40" t="str">
        <f t="shared" si="12"/>
        <v>3167-1</v>
      </c>
      <c r="B155" s="41" t="s">
        <v>46</v>
      </c>
      <c r="C155" s="42">
        <v>3167</v>
      </c>
      <c r="D155" s="42" t="s">
        <v>15</v>
      </c>
      <c r="E155" s="41">
        <v>1</v>
      </c>
      <c r="G155" s="43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5"/>
      <c r="V155" s="59" t="str">
        <f t="shared" si="13"/>
        <v/>
      </c>
      <c r="W155" s="58" t="str">
        <f t="shared" si="14"/>
        <v/>
      </c>
    </row>
    <row r="156" spans="1:23" x14ac:dyDescent="0.25">
      <c r="A156" s="8" t="str">
        <f t="shared" si="12"/>
        <v>3167-2</v>
      </c>
      <c r="B156" s="9" t="s">
        <v>46</v>
      </c>
      <c r="C156" s="4">
        <v>3167</v>
      </c>
      <c r="D156" s="4" t="s">
        <v>15</v>
      </c>
      <c r="E156" s="9">
        <v>2</v>
      </c>
      <c r="G156" s="39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23"/>
      <c r="V156" s="59" t="str">
        <f t="shared" si="13"/>
        <v/>
      </c>
      <c r="W156" s="58" t="str">
        <f t="shared" si="14"/>
        <v/>
      </c>
    </row>
    <row r="157" spans="1:23" x14ac:dyDescent="0.25">
      <c r="A157" s="40" t="str">
        <f t="shared" si="12"/>
        <v>3167-3</v>
      </c>
      <c r="B157" s="41" t="s">
        <v>46</v>
      </c>
      <c r="C157" s="42">
        <v>3167</v>
      </c>
      <c r="D157" s="42" t="s">
        <v>15</v>
      </c>
      <c r="E157" s="41">
        <v>3</v>
      </c>
      <c r="G157" s="43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5"/>
      <c r="V157" s="59" t="str">
        <f t="shared" si="13"/>
        <v/>
      </c>
      <c r="W157" s="58" t="str">
        <f t="shared" si="14"/>
        <v/>
      </c>
    </row>
    <row r="158" spans="1:23" x14ac:dyDescent="0.25">
      <c r="A158" s="8" t="str">
        <f t="shared" si="12"/>
        <v>3167-4</v>
      </c>
      <c r="B158" s="9" t="s">
        <v>46</v>
      </c>
      <c r="C158" s="4">
        <v>3167</v>
      </c>
      <c r="D158" s="4" t="s">
        <v>15</v>
      </c>
      <c r="E158" s="9">
        <v>4</v>
      </c>
      <c r="G158" s="39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23"/>
      <c r="V158" s="59" t="str">
        <f t="shared" si="13"/>
        <v/>
      </c>
      <c r="W158" s="58" t="str">
        <f t="shared" si="14"/>
        <v/>
      </c>
    </row>
    <row r="159" spans="1:23" x14ac:dyDescent="0.25">
      <c r="A159" s="40" t="str">
        <f t="shared" si="12"/>
        <v>3167-5</v>
      </c>
      <c r="B159" s="41" t="s">
        <v>46</v>
      </c>
      <c r="C159" s="42">
        <v>3167</v>
      </c>
      <c r="D159" s="42" t="s">
        <v>15</v>
      </c>
      <c r="E159" s="41">
        <v>5</v>
      </c>
      <c r="G159" s="43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5"/>
      <c r="V159" s="59" t="str">
        <f t="shared" si="13"/>
        <v/>
      </c>
      <c r="W159" s="58" t="str">
        <f t="shared" si="14"/>
        <v/>
      </c>
    </row>
    <row r="160" spans="1:23" x14ac:dyDescent="0.25">
      <c r="A160" s="8" t="str">
        <f t="shared" si="12"/>
        <v>3167-6</v>
      </c>
      <c r="B160" s="9" t="s">
        <v>46</v>
      </c>
      <c r="C160" s="4">
        <v>3167</v>
      </c>
      <c r="D160" s="4" t="s">
        <v>15</v>
      </c>
      <c r="E160" s="9">
        <v>6</v>
      </c>
      <c r="G160" s="39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23"/>
      <c r="V160" s="59" t="str">
        <f t="shared" si="13"/>
        <v/>
      </c>
      <c r="W160" s="58" t="str">
        <f t="shared" si="14"/>
        <v/>
      </c>
    </row>
    <row r="161" spans="1:23" x14ac:dyDescent="0.25">
      <c r="A161" s="40" t="str">
        <f t="shared" si="12"/>
        <v>3167-7</v>
      </c>
      <c r="B161" s="41" t="s">
        <v>46</v>
      </c>
      <c r="C161" s="42">
        <v>3167</v>
      </c>
      <c r="D161" s="42" t="s">
        <v>15</v>
      </c>
      <c r="E161" s="41">
        <v>7</v>
      </c>
      <c r="G161" s="43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5"/>
      <c r="V161" s="59" t="str">
        <f t="shared" si="13"/>
        <v/>
      </c>
      <c r="W161" s="58" t="str">
        <f t="shared" si="14"/>
        <v/>
      </c>
    </row>
    <row r="162" spans="1:23" x14ac:dyDescent="0.25">
      <c r="A162" s="8" t="str">
        <f t="shared" ref="A162:A190" si="15">CONCATENATE(C162,"-",E162)</f>
        <v>3167-8</v>
      </c>
      <c r="B162" s="9" t="s">
        <v>46</v>
      </c>
      <c r="C162" s="4">
        <v>3167</v>
      </c>
      <c r="D162" s="4" t="s">
        <v>15</v>
      </c>
      <c r="E162" s="9">
        <v>8</v>
      </c>
      <c r="G162" s="39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23"/>
      <c r="V162" s="59" t="str">
        <f t="shared" ref="V162:V190" si="16">IF(COUNT(G162:U162)=0,"",(SUM(G162:U162)+IF(W162="",0,(W162*0.0001)+(W162*10))))</f>
        <v/>
      </c>
      <c r="W162" s="58" t="str">
        <f t="shared" ref="W162:W190" si="17">IF(COUNTIFS(G162:U162,"m")=0,"",COUNTIFS(G162:U162,"m"))</f>
        <v/>
      </c>
    </row>
    <row r="163" spans="1:23" x14ac:dyDescent="0.25">
      <c r="A163" s="40" t="str">
        <f t="shared" si="15"/>
        <v>3167-9</v>
      </c>
      <c r="B163" s="41" t="s">
        <v>46</v>
      </c>
      <c r="C163" s="42">
        <v>3167</v>
      </c>
      <c r="D163" s="42" t="s">
        <v>15</v>
      </c>
      <c r="E163" s="41">
        <v>9</v>
      </c>
      <c r="G163" s="43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5"/>
      <c r="V163" s="59" t="str">
        <f t="shared" si="16"/>
        <v/>
      </c>
      <c r="W163" s="58" t="str">
        <f t="shared" si="17"/>
        <v/>
      </c>
    </row>
    <row r="164" spans="1:23" hidden="1" x14ac:dyDescent="0.25">
      <c r="A164" s="40" t="str">
        <f t="shared" si="15"/>
        <v>3145-1</v>
      </c>
      <c r="B164" s="41"/>
      <c r="C164" s="42">
        <v>3145</v>
      </c>
      <c r="D164" s="42" t="s">
        <v>7</v>
      </c>
      <c r="E164" s="41">
        <v>1</v>
      </c>
      <c r="G164" s="43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5"/>
      <c r="V164" s="59" t="str">
        <f t="shared" si="16"/>
        <v/>
      </c>
      <c r="W164" s="58" t="str">
        <f t="shared" si="17"/>
        <v/>
      </c>
    </row>
    <row r="165" spans="1:23" hidden="1" x14ac:dyDescent="0.25">
      <c r="A165" s="8" t="str">
        <f t="shared" si="15"/>
        <v>3145-2</v>
      </c>
      <c r="B165" s="9"/>
      <c r="C165" s="4">
        <v>3145</v>
      </c>
      <c r="D165" s="4" t="s">
        <v>7</v>
      </c>
      <c r="E165" s="9">
        <v>2</v>
      </c>
      <c r="G165" s="39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23"/>
      <c r="V165" s="59" t="str">
        <f t="shared" si="16"/>
        <v/>
      </c>
      <c r="W165" s="58" t="str">
        <f t="shared" si="17"/>
        <v/>
      </c>
    </row>
    <row r="166" spans="1:23" hidden="1" x14ac:dyDescent="0.25">
      <c r="A166" s="40" t="str">
        <f t="shared" si="15"/>
        <v>3145-3</v>
      </c>
      <c r="B166" s="41"/>
      <c r="C166" s="42">
        <v>3145</v>
      </c>
      <c r="D166" s="42" t="s">
        <v>7</v>
      </c>
      <c r="E166" s="41">
        <v>3</v>
      </c>
      <c r="G166" s="43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5"/>
      <c r="V166" s="59" t="str">
        <f t="shared" si="16"/>
        <v/>
      </c>
      <c r="W166" s="58" t="str">
        <f t="shared" si="17"/>
        <v/>
      </c>
    </row>
    <row r="167" spans="1:23" hidden="1" x14ac:dyDescent="0.25">
      <c r="A167" s="8" t="str">
        <f t="shared" si="15"/>
        <v>3145-4</v>
      </c>
      <c r="B167" s="9"/>
      <c r="C167" s="4">
        <v>3145</v>
      </c>
      <c r="D167" s="4" t="s">
        <v>7</v>
      </c>
      <c r="E167" s="9">
        <v>4</v>
      </c>
      <c r="G167" s="39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23"/>
      <c r="V167" s="59" t="str">
        <f t="shared" si="16"/>
        <v/>
      </c>
      <c r="W167" s="58" t="str">
        <f t="shared" si="17"/>
        <v/>
      </c>
    </row>
    <row r="168" spans="1:23" hidden="1" x14ac:dyDescent="0.25">
      <c r="A168" s="40" t="str">
        <f t="shared" si="15"/>
        <v>3145-5</v>
      </c>
      <c r="B168" s="41"/>
      <c r="C168" s="42">
        <v>3145</v>
      </c>
      <c r="D168" s="42" t="s">
        <v>7</v>
      </c>
      <c r="E168" s="41">
        <v>5</v>
      </c>
      <c r="G168" s="43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5"/>
      <c r="V168" s="59" t="str">
        <f t="shared" si="16"/>
        <v/>
      </c>
      <c r="W168" s="58" t="str">
        <f t="shared" si="17"/>
        <v/>
      </c>
    </row>
    <row r="169" spans="1:23" hidden="1" x14ac:dyDescent="0.25">
      <c r="A169" s="8" t="str">
        <f t="shared" si="15"/>
        <v>3145-6</v>
      </c>
      <c r="B169" s="9"/>
      <c r="C169" s="4">
        <v>3145</v>
      </c>
      <c r="D169" s="4" t="s">
        <v>7</v>
      </c>
      <c r="E169" s="9">
        <v>6</v>
      </c>
      <c r="G169" s="39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23"/>
      <c r="V169" s="59" t="str">
        <f t="shared" si="16"/>
        <v/>
      </c>
      <c r="W169" s="58" t="str">
        <f t="shared" si="17"/>
        <v/>
      </c>
    </row>
    <row r="170" spans="1:23" hidden="1" x14ac:dyDescent="0.25">
      <c r="A170" s="40" t="str">
        <f t="shared" si="15"/>
        <v>3145-7</v>
      </c>
      <c r="B170" s="41"/>
      <c r="C170" s="42">
        <v>3145</v>
      </c>
      <c r="D170" s="42" t="s">
        <v>7</v>
      </c>
      <c r="E170" s="41">
        <v>7</v>
      </c>
      <c r="G170" s="43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5"/>
      <c r="V170" s="59" t="str">
        <f t="shared" si="16"/>
        <v/>
      </c>
      <c r="W170" s="58" t="str">
        <f t="shared" si="17"/>
        <v/>
      </c>
    </row>
    <row r="171" spans="1:23" hidden="1" x14ac:dyDescent="0.25">
      <c r="A171" s="8" t="str">
        <f t="shared" si="15"/>
        <v>3145-8</v>
      </c>
      <c r="B171" s="9"/>
      <c r="C171" s="4">
        <v>3145</v>
      </c>
      <c r="D171" s="4" t="s">
        <v>7</v>
      </c>
      <c r="E171" s="9">
        <v>8</v>
      </c>
      <c r="G171" s="39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23"/>
      <c r="V171" s="59" t="str">
        <f t="shared" si="16"/>
        <v/>
      </c>
      <c r="W171" s="58" t="str">
        <f t="shared" si="17"/>
        <v/>
      </c>
    </row>
    <row r="172" spans="1:23" hidden="1" x14ac:dyDescent="0.25">
      <c r="A172" s="40" t="str">
        <f t="shared" si="15"/>
        <v>3145-9</v>
      </c>
      <c r="B172" s="41"/>
      <c r="C172" s="42">
        <v>3145</v>
      </c>
      <c r="D172" s="42" t="s">
        <v>7</v>
      </c>
      <c r="E172" s="41">
        <v>9</v>
      </c>
      <c r="G172" s="43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5"/>
      <c r="V172" s="59" t="str">
        <f t="shared" si="16"/>
        <v/>
      </c>
      <c r="W172" s="58" t="str">
        <f t="shared" si="17"/>
        <v/>
      </c>
    </row>
    <row r="173" spans="1:23" x14ac:dyDescent="0.25">
      <c r="A173" s="40" t="str">
        <f t="shared" si="15"/>
        <v>3165-1</v>
      </c>
      <c r="B173" s="41" t="s">
        <v>46</v>
      </c>
      <c r="C173" s="42">
        <v>3165</v>
      </c>
      <c r="D173" s="42" t="s">
        <v>6</v>
      </c>
      <c r="E173" s="41">
        <v>1</v>
      </c>
      <c r="G173" s="43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5"/>
      <c r="V173" s="59" t="str">
        <f t="shared" si="16"/>
        <v/>
      </c>
      <c r="W173" s="58" t="str">
        <f t="shared" si="17"/>
        <v/>
      </c>
    </row>
    <row r="174" spans="1:23" x14ac:dyDescent="0.25">
      <c r="A174" s="8" t="str">
        <f t="shared" si="15"/>
        <v>3165-2</v>
      </c>
      <c r="B174" s="9" t="s">
        <v>46</v>
      </c>
      <c r="C174" s="4">
        <v>3165</v>
      </c>
      <c r="D174" s="4" t="s">
        <v>6</v>
      </c>
      <c r="E174" s="9">
        <v>2</v>
      </c>
      <c r="G174" s="39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23"/>
      <c r="V174" s="59" t="str">
        <f t="shared" si="16"/>
        <v/>
      </c>
      <c r="W174" s="58" t="str">
        <f t="shared" si="17"/>
        <v/>
      </c>
    </row>
    <row r="175" spans="1:23" x14ac:dyDescent="0.25">
      <c r="A175" s="40" t="str">
        <f t="shared" si="15"/>
        <v>3165-3</v>
      </c>
      <c r="B175" s="41" t="s">
        <v>46</v>
      </c>
      <c r="C175" s="42">
        <v>3165</v>
      </c>
      <c r="D175" s="42" t="s">
        <v>6</v>
      </c>
      <c r="E175" s="41">
        <v>3</v>
      </c>
      <c r="G175" s="43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5"/>
      <c r="V175" s="59" t="str">
        <f t="shared" si="16"/>
        <v/>
      </c>
      <c r="W175" s="58" t="str">
        <f t="shared" si="17"/>
        <v/>
      </c>
    </row>
    <row r="176" spans="1:23" x14ac:dyDescent="0.25">
      <c r="A176" s="8" t="str">
        <f t="shared" si="15"/>
        <v>3165-4</v>
      </c>
      <c r="B176" s="9" t="s">
        <v>46</v>
      </c>
      <c r="C176" s="4">
        <v>3165</v>
      </c>
      <c r="D176" s="4" t="s">
        <v>6</v>
      </c>
      <c r="E176" s="9">
        <v>4</v>
      </c>
      <c r="G176" s="39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23"/>
      <c r="V176" s="59" t="str">
        <f t="shared" si="16"/>
        <v/>
      </c>
      <c r="W176" s="58" t="str">
        <f t="shared" si="17"/>
        <v/>
      </c>
    </row>
    <row r="177" spans="1:23" x14ac:dyDescent="0.25">
      <c r="A177" s="40" t="str">
        <f t="shared" si="15"/>
        <v>3165-5</v>
      </c>
      <c r="B177" s="41" t="s">
        <v>46</v>
      </c>
      <c r="C177" s="42">
        <v>3165</v>
      </c>
      <c r="D177" s="42" t="s">
        <v>6</v>
      </c>
      <c r="E177" s="41">
        <v>5</v>
      </c>
      <c r="G177" s="43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5"/>
      <c r="V177" s="59" t="str">
        <f t="shared" si="16"/>
        <v/>
      </c>
      <c r="W177" s="58" t="str">
        <f t="shared" si="17"/>
        <v/>
      </c>
    </row>
    <row r="178" spans="1:23" x14ac:dyDescent="0.25">
      <c r="A178" s="8" t="str">
        <f t="shared" si="15"/>
        <v>3165-6</v>
      </c>
      <c r="B178" s="9" t="s">
        <v>46</v>
      </c>
      <c r="C178" s="4">
        <v>3165</v>
      </c>
      <c r="D178" s="4" t="s">
        <v>6</v>
      </c>
      <c r="E178" s="9">
        <v>6</v>
      </c>
      <c r="G178" s="39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23"/>
      <c r="V178" s="59" t="str">
        <f t="shared" si="16"/>
        <v/>
      </c>
      <c r="W178" s="58" t="str">
        <f t="shared" si="17"/>
        <v/>
      </c>
    </row>
    <row r="179" spans="1:23" x14ac:dyDescent="0.25">
      <c r="A179" s="40" t="str">
        <f t="shared" si="15"/>
        <v>3165-7</v>
      </c>
      <c r="B179" s="41" t="s">
        <v>46</v>
      </c>
      <c r="C179" s="42">
        <v>3165</v>
      </c>
      <c r="D179" s="42" t="s">
        <v>6</v>
      </c>
      <c r="E179" s="41">
        <v>7</v>
      </c>
      <c r="G179" s="43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5"/>
      <c r="V179" s="59" t="str">
        <f t="shared" si="16"/>
        <v/>
      </c>
      <c r="W179" s="58" t="str">
        <f t="shared" si="17"/>
        <v/>
      </c>
    </row>
    <row r="180" spans="1:23" x14ac:dyDescent="0.25">
      <c r="A180" s="8" t="str">
        <f t="shared" si="15"/>
        <v>3165-8</v>
      </c>
      <c r="B180" s="9" t="s">
        <v>46</v>
      </c>
      <c r="C180" s="4">
        <v>3165</v>
      </c>
      <c r="D180" s="4" t="s">
        <v>6</v>
      </c>
      <c r="E180" s="9">
        <v>8</v>
      </c>
      <c r="G180" s="39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23"/>
      <c r="V180" s="59" t="str">
        <f t="shared" si="16"/>
        <v/>
      </c>
      <c r="W180" s="58" t="str">
        <f t="shared" si="17"/>
        <v/>
      </c>
    </row>
    <row r="181" spans="1:23" x14ac:dyDescent="0.25">
      <c r="A181" s="40" t="str">
        <f t="shared" si="15"/>
        <v>3165-9</v>
      </c>
      <c r="B181" s="41" t="s">
        <v>46</v>
      </c>
      <c r="C181" s="42">
        <v>3165</v>
      </c>
      <c r="D181" s="42" t="s">
        <v>6</v>
      </c>
      <c r="E181" s="41">
        <v>9</v>
      </c>
      <c r="G181" s="43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5"/>
      <c r="V181" s="59" t="str">
        <f t="shared" si="16"/>
        <v/>
      </c>
      <c r="W181" s="58" t="str">
        <f t="shared" si="17"/>
        <v/>
      </c>
    </row>
    <row r="182" spans="1:23" x14ac:dyDescent="0.25">
      <c r="A182" s="40" t="str">
        <f t="shared" si="15"/>
        <v>3175-1</v>
      </c>
      <c r="B182" s="41" t="s">
        <v>46</v>
      </c>
      <c r="C182" s="42">
        <v>3175</v>
      </c>
      <c r="D182" s="42" t="s">
        <v>25</v>
      </c>
      <c r="E182" s="41">
        <v>1</v>
      </c>
      <c r="G182" s="43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5"/>
      <c r="V182" s="59" t="str">
        <f t="shared" si="16"/>
        <v/>
      </c>
      <c r="W182" s="58" t="str">
        <f t="shared" si="17"/>
        <v/>
      </c>
    </row>
    <row r="183" spans="1:23" x14ac:dyDescent="0.25">
      <c r="A183" s="8" t="str">
        <f t="shared" si="15"/>
        <v>3175-2</v>
      </c>
      <c r="B183" s="9" t="s">
        <v>46</v>
      </c>
      <c r="C183" s="4">
        <v>3175</v>
      </c>
      <c r="D183" s="4" t="s">
        <v>25</v>
      </c>
      <c r="E183" s="9">
        <v>2</v>
      </c>
      <c r="G183" s="39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23"/>
      <c r="V183" s="59" t="str">
        <f t="shared" si="16"/>
        <v/>
      </c>
      <c r="W183" s="58" t="str">
        <f t="shared" si="17"/>
        <v/>
      </c>
    </row>
    <row r="184" spans="1:23" x14ac:dyDescent="0.25">
      <c r="A184" s="40" t="str">
        <f t="shared" si="15"/>
        <v>3175-3</v>
      </c>
      <c r="B184" s="41" t="s">
        <v>46</v>
      </c>
      <c r="C184" s="42">
        <v>3175</v>
      </c>
      <c r="D184" s="42" t="s">
        <v>25</v>
      </c>
      <c r="E184" s="41">
        <v>3</v>
      </c>
      <c r="G184" s="43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5"/>
      <c r="V184" s="59" t="str">
        <f t="shared" si="16"/>
        <v/>
      </c>
      <c r="W184" s="58" t="str">
        <f t="shared" si="17"/>
        <v/>
      </c>
    </row>
    <row r="185" spans="1:23" x14ac:dyDescent="0.25">
      <c r="A185" s="8" t="str">
        <f t="shared" si="15"/>
        <v>3175-4</v>
      </c>
      <c r="B185" s="9" t="s">
        <v>46</v>
      </c>
      <c r="C185" s="4">
        <v>3175</v>
      </c>
      <c r="D185" s="4" t="s">
        <v>25</v>
      </c>
      <c r="E185" s="9">
        <v>4</v>
      </c>
      <c r="G185" s="3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23"/>
      <c r="V185" s="59" t="str">
        <f t="shared" si="16"/>
        <v/>
      </c>
      <c r="W185" s="58" t="str">
        <f t="shared" si="17"/>
        <v/>
      </c>
    </row>
    <row r="186" spans="1:23" x14ac:dyDescent="0.25">
      <c r="A186" s="40" t="str">
        <f t="shared" si="15"/>
        <v>3175-5</v>
      </c>
      <c r="B186" s="41" t="s">
        <v>46</v>
      </c>
      <c r="C186" s="42">
        <v>3175</v>
      </c>
      <c r="D186" s="42" t="s">
        <v>25</v>
      </c>
      <c r="E186" s="41">
        <v>5</v>
      </c>
      <c r="G186" s="43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5"/>
      <c r="V186" s="59" t="str">
        <f t="shared" si="16"/>
        <v/>
      </c>
      <c r="W186" s="58" t="str">
        <f t="shared" si="17"/>
        <v/>
      </c>
    </row>
    <row r="187" spans="1:23" x14ac:dyDescent="0.25">
      <c r="A187" s="8" t="str">
        <f t="shared" si="15"/>
        <v>3175-6</v>
      </c>
      <c r="B187" s="9" t="s">
        <v>46</v>
      </c>
      <c r="C187" s="4">
        <v>3175</v>
      </c>
      <c r="D187" s="4" t="s">
        <v>25</v>
      </c>
      <c r="E187" s="9">
        <v>6</v>
      </c>
      <c r="G187" s="3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23"/>
      <c r="V187" s="59" t="str">
        <f t="shared" si="16"/>
        <v/>
      </c>
      <c r="W187" s="58" t="str">
        <f t="shared" si="17"/>
        <v/>
      </c>
    </row>
    <row r="188" spans="1:23" x14ac:dyDescent="0.25">
      <c r="A188" s="40" t="str">
        <f t="shared" si="15"/>
        <v>3175-7</v>
      </c>
      <c r="B188" s="41" t="s">
        <v>46</v>
      </c>
      <c r="C188" s="42">
        <v>3175</v>
      </c>
      <c r="D188" s="42" t="s">
        <v>25</v>
      </c>
      <c r="E188" s="41">
        <v>7</v>
      </c>
      <c r="G188" s="43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5"/>
      <c r="V188" s="59" t="str">
        <f t="shared" si="16"/>
        <v/>
      </c>
      <c r="W188" s="58" t="str">
        <f t="shared" si="17"/>
        <v/>
      </c>
    </row>
    <row r="189" spans="1:23" x14ac:dyDescent="0.25">
      <c r="A189" s="8" t="str">
        <f t="shared" si="15"/>
        <v>3175-8</v>
      </c>
      <c r="B189" s="9" t="s">
        <v>46</v>
      </c>
      <c r="C189" s="4">
        <v>3175</v>
      </c>
      <c r="D189" s="4" t="s">
        <v>25</v>
      </c>
      <c r="E189" s="9">
        <v>8</v>
      </c>
      <c r="G189" s="39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23"/>
      <c r="V189" s="59" t="str">
        <f t="shared" si="16"/>
        <v/>
      </c>
      <c r="W189" s="58" t="str">
        <f t="shared" si="17"/>
        <v/>
      </c>
    </row>
    <row r="190" spans="1:23" ht="15.75" thickBot="1" x14ac:dyDescent="0.3">
      <c r="A190" s="46" t="str">
        <f t="shared" si="15"/>
        <v>3175-9</v>
      </c>
      <c r="B190" s="47" t="s">
        <v>46</v>
      </c>
      <c r="C190" s="48">
        <v>3175</v>
      </c>
      <c r="D190" s="48" t="s">
        <v>25</v>
      </c>
      <c r="E190" s="47">
        <v>9</v>
      </c>
      <c r="G190" s="49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1"/>
      <c r="V190" s="59" t="str">
        <f t="shared" si="16"/>
        <v/>
      </c>
      <c r="W190" s="58" t="str">
        <f t="shared" si="17"/>
        <v/>
      </c>
    </row>
  </sheetData>
  <autoFilter ref="A1:W190" xr:uid="{00000000-0009-0000-0000-000000000000}">
    <filterColumn colId="1">
      <customFilters>
        <customFilter operator="notEqual" val=" "/>
      </customFilters>
    </filterColumn>
  </autoFilter>
  <pageMargins left="0.23622047244094491" right="0.23622047244094491" top="0.74803149606299213" bottom="0.74803149606299213" header="0.31496062992125984" footer="0.31496062992125984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S182"/>
  <sheetViews>
    <sheetView workbookViewId="0">
      <pane ySplit="2" topLeftCell="A91" activePane="bottomLeft" state="frozen"/>
      <selection pane="bottomLeft" activeCell="F56" sqref="F56:P181"/>
    </sheetView>
  </sheetViews>
  <sheetFormatPr defaultRowHeight="15" x14ac:dyDescent="0.25"/>
  <cols>
    <col min="1" max="1" width="10.85546875" bestFit="1" customWidth="1"/>
    <col min="2" max="2" width="6.28515625" bestFit="1" customWidth="1"/>
    <col min="3" max="3" width="11.140625" customWidth="1"/>
    <col min="4" max="4" width="21.5703125" bestFit="1" customWidth="1"/>
    <col min="5" max="5" width="9.140625" customWidth="1"/>
    <col min="6" max="6" width="10.42578125" style="31" bestFit="1" customWidth="1"/>
    <col min="7" max="16" width="5.85546875" style="17" customWidth="1"/>
    <col min="17" max="17" width="6.7109375" style="17" customWidth="1"/>
    <col min="18" max="18" width="7.5703125" style="17" customWidth="1"/>
  </cols>
  <sheetData>
    <row r="1" spans="1:18" s="18" customFormat="1" ht="60.75" x14ac:dyDescent="0.25">
      <c r="A1" s="32" t="s">
        <v>34</v>
      </c>
      <c r="B1" s="32" t="s">
        <v>45</v>
      </c>
      <c r="C1" s="32" t="s">
        <v>33</v>
      </c>
      <c r="D1" s="32" t="s">
        <v>32</v>
      </c>
      <c r="E1" s="32" t="s">
        <v>30</v>
      </c>
      <c r="F1" s="32" t="s">
        <v>31</v>
      </c>
      <c r="G1" s="33" t="s">
        <v>35</v>
      </c>
      <c r="H1" s="34" t="s">
        <v>36</v>
      </c>
      <c r="I1" s="34" t="s">
        <v>37</v>
      </c>
      <c r="J1" s="34" t="s">
        <v>38</v>
      </c>
      <c r="K1" s="34" t="s">
        <v>39</v>
      </c>
      <c r="L1" s="34" t="s">
        <v>40</v>
      </c>
      <c r="M1" s="34" t="s">
        <v>41</v>
      </c>
      <c r="N1" s="34" t="s">
        <v>42</v>
      </c>
      <c r="O1" s="34" t="s">
        <v>43</v>
      </c>
      <c r="P1" s="35" t="s">
        <v>44</v>
      </c>
      <c r="Q1" s="36" t="s">
        <v>47</v>
      </c>
      <c r="R1" s="37" t="s">
        <v>48</v>
      </c>
    </row>
    <row r="2" spans="1:18" hidden="1" x14ac:dyDescent="0.25">
      <c r="A2" s="19" t="str">
        <f t="shared" ref="A2:A33" si="0">CONCATENATE(C2,"-",E2)</f>
        <v>3127-1</v>
      </c>
      <c r="B2" s="20"/>
      <c r="C2" s="2">
        <v>3127</v>
      </c>
      <c r="D2" s="2" t="s">
        <v>12</v>
      </c>
      <c r="E2" s="20">
        <v>1</v>
      </c>
      <c r="G2" s="28"/>
      <c r="H2" s="21"/>
      <c r="I2" s="21"/>
      <c r="J2" s="21"/>
      <c r="K2" s="21"/>
      <c r="L2" s="21"/>
      <c r="M2" s="21"/>
      <c r="N2" s="21"/>
      <c r="O2" s="21"/>
      <c r="P2" s="22"/>
      <c r="Q2" s="71" t="str">
        <f t="shared" ref="Q2:Q33" si="1">IF(COUNT(G2:P2)=0,"",COUNTIFS(G2:P2,10)+COUNTIFS(G2:P2,"m")+R2*0.0001)</f>
        <v/>
      </c>
      <c r="R2" s="38">
        <f t="shared" ref="R2:R33" si="2">COUNTIFS(G2:P2,"m")</f>
        <v>0</v>
      </c>
    </row>
    <row r="3" spans="1:18" hidden="1" x14ac:dyDescent="0.25">
      <c r="A3" s="8" t="str">
        <f t="shared" si="0"/>
        <v>3127-2</v>
      </c>
      <c r="B3" s="9"/>
      <c r="C3" s="4">
        <v>3127</v>
      </c>
      <c r="D3" s="4" t="s">
        <v>12</v>
      </c>
      <c r="E3" s="9">
        <v>2</v>
      </c>
      <c r="G3" s="29"/>
      <c r="H3" s="16"/>
      <c r="I3" s="16"/>
      <c r="J3" s="16"/>
      <c r="K3" s="16"/>
      <c r="L3" s="16"/>
      <c r="M3" s="16"/>
      <c r="N3" s="16"/>
      <c r="O3" s="16"/>
      <c r="P3" s="23"/>
      <c r="Q3" s="71" t="str">
        <f t="shared" si="1"/>
        <v/>
      </c>
      <c r="R3" s="38">
        <f t="shared" si="2"/>
        <v>0</v>
      </c>
    </row>
    <row r="4" spans="1:18" hidden="1" x14ac:dyDescent="0.25">
      <c r="A4" s="8" t="str">
        <f t="shared" si="0"/>
        <v>3127-3</v>
      </c>
      <c r="B4" s="9"/>
      <c r="C4" s="4">
        <v>3127</v>
      </c>
      <c r="D4" s="4" t="s">
        <v>12</v>
      </c>
      <c r="E4" s="9">
        <v>3</v>
      </c>
      <c r="G4" s="29"/>
      <c r="H4" s="16"/>
      <c r="I4" s="16"/>
      <c r="J4" s="16"/>
      <c r="K4" s="16"/>
      <c r="L4" s="16"/>
      <c r="M4" s="16"/>
      <c r="N4" s="16"/>
      <c r="O4" s="16"/>
      <c r="P4" s="23"/>
      <c r="Q4" s="71" t="str">
        <f t="shared" si="1"/>
        <v/>
      </c>
      <c r="R4" s="38">
        <f t="shared" si="2"/>
        <v>0</v>
      </c>
    </row>
    <row r="5" spans="1:18" hidden="1" x14ac:dyDescent="0.25">
      <c r="A5" s="8" t="str">
        <f t="shared" si="0"/>
        <v>3127-4</v>
      </c>
      <c r="B5" s="9"/>
      <c r="C5" s="4">
        <v>3127</v>
      </c>
      <c r="D5" s="4" t="s">
        <v>12</v>
      </c>
      <c r="E5" s="9">
        <v>4</v>
      </c>
      <c r="G5" s="29"/>
      <c r="H5" s="16"/>
      <c r="I5" s="16"/>
      <c r="J5" s="16"/>
      <c r="K5" s="16"/>
      <c r="L5" s="16"/>
      <c r="M5" s="16"/>
      <c r="N5" s="16"/>
      <c r="O5" s="16"/>
      <c r="P5" s="23"/>
      <c r="Q5" s="71" t="str">
        <f t="shared" si="1"/>
        <v/>
      </c>
      <c r="R5" s="65">
        <f t="shared" si="2"/>
        <v>0</v>
      </c>
    </row>
    <row r="6" spans="1:18" hidden="1" x14ac:dyDescent="0.25">
      <c r="A6" s="8" t="str">
        <f t="shared" si="0"/>
        <v>3127-5</v>
      </c>
      <c r="B6" s="9"/>
      <c r="C6" s="4">
        <v>3127</v>
      </c>
      <c r="D6" s="4" t="s">
        <v>12</v>
      </c>
      <c r="E6" s="9">
        <v>5</v>
      </c>
      <c r="G6" s="29"/>
      <c r="H6" s="16"/>
      <c r="I6" s="16"/>
      <c r="J6" s="16"/>
      <c r="K6" s="16"/>
      <c r="L6" s="16"/>
      <c r="M6" s="16"/>
      <c r="N6" s="16"/>
      <c r="O6" s="16"/>
      <c r="P6" s="23"/>
      <c r="Q6" s="71" t="str">
        <f t="shared" si="1"/>
        <v/>
      </c>
      <c r="R6" s="38">
        <f t="shared" si="2"/>
        <v>0</v>
      </c>
    </row>
    <row r="7" spans="1:18" hidden="1" x14ac:dyDescent="0.25">
      <c r="A7" s="8" t="str">
        <f t="shared" si="0"/>
        <v>3127-6</v>
      </c>
      <c r="B7" s="9"/>
      <c r="C7" s="4">
        <v>3127</v>
      </c>
      <c r="D7" s="4" t="s">
        <v>12</v>
      </c>
      <c r="E7" s="9">
        <v>6</v>
      </c>
      <c r="G7" s="29"/>
      <c r="H7" s="16"/>
      <c r="I7" s="16"/>
      <c r="J7" s="16"/>
      <c r="K7" s="16"/>
      <c r="L7" s="16"/>
      <c r="M7" s="16"/>
      <c r="N7" s="16"/>
      <c r="O7" s="16"/>
      <c r="P7" s="23"/>
      <c r="Q7" s="71" t="str">
        <f t="shared" si="1"/>
        <v/>
      </c>
      <c r="R7" s="38">
        <f t="shared" si="2"/>
        <v>0</v>
      </c>
    </row>
    <row r="8" spans="1:18" hidden="1" x14ac:dyDescent="0.25">
      <c r="A8" s="8" t="str">
        <f t="shared" si="0"/>
        <v>3127-7</v>
      </c>
      <c r="B8" s="9"/>
      <c r="C8" s="4">
        <v>3127</v>
      </c>
      <c r="D8" s="4" t="s">
        <v>12</v>
      </c>
      <c r="E8" s="9">
        <v>7</v>
      </c>
      <c r="G8" s="29"/>
      <c r="H8" s="16"/>
      <c r="I8" s="16"/>
      <c r="J8" s="16"/>
      <c r="K8" s="16"/>
      <c r="L8" s="16"/>
      <c r="M8" s="16"/>
      <c r="N8" s="16"/>
      <c r="O8" s="16"/>
      <c r="P8" s="23"/>
      <c r="Q8" s="71" t="str">
        <f t="shared" si="1"/>
        <v/>
      </c>
      <c r="R8" s="38">
        <f t="shared" si="2"/>
        <v>0</v>
      </c>
    </row>
    <row r="9" spans="1:18" hidden="1" x14ac:dyDescent="0.25">
      <c r="A9" s="8" t="str">
        <f t="shared" si="0"/>
        <v>3127-8</v>
      </c>
      <c r="B9" s="9"/>
      <c r="C9" s="4">
        <v>3127</v>
      </c>
      <c r="D9" s="4" t="s">
        <v>12</v>
      </c>
      <c r="E9" s="9">
        <v>8</v>
      </c>
      <c r="G9" s="29"/>
      <c r="H9" s="16"/>
      <c r="I9" s="16"/>
      <c r="J9" s="16"/>
      <c r="K9" s="16"/>
      <c r="L9" s="16"/>
      <c r="M9" s="16"/>
      <c r="N9" s="16"/>
      <c r="O9" s="16"/>
      <c r="P9" s="23"/>
      <c r="Q9" s="71" t="str">
        <f t="shared" si="1"/>
        <v/>
      </c>
      <c r="R9" s="38">
        <f t="shared" si="2"/>
        <v>0</v>
      </c>
    </row>
    <row r="10" spans="1:18" hidden="1" x14ac:dyDescent="0.25">
      <c r="A10" s="8" t="str">
        <f t="shared" si="0"/>
        <v>3127-9</v>
      </c>
      <c r="B10" s="9"/>
      <c r="C10" s="4">
        <v>3127</v>
      </c>
      <c r="D10" s="4" t="s">
        <v>12</v>
      </c>
      <c r="E10" s="9">
        <v>9</v>
      </c>
      <c r="G10" s="29"/>
      <c r="H10" s="16"/>
      <c r="I10" s="16"/>
      <c r="J10" s="16"/>
      <c r="K10" s="16"/>
      <c r="L10" s="16"/>
      <c r="M10" s="16"/>
      <c r="N10" s="16"/>
      <c r="O10" s="16"/>
      <c r="P10" s="23"/>
      <c r="Q10" s="71" t="str">
        <f t="shared" si="1"/>
        <v/>
      </c>
      <c r="R10" s="38">
        <f t="shared" si="2"/>
        <v>0</v>
      </c>
    </row>
    <row r="11" spans="1:18" hidden="1" x14ac:dyDescent="0.25">
      <c r="A11" s="8" t="str">
        <f t="shared" si="0"/>
        <v>3133-1</v>
      </c>
      <c r="B11" s="9"/>
      <c r="C11" s="4">
        <v>3133</v>
      </c>
      <c r="D11" s="4" t="s">
        <v>11</v>
      </c>
      <c r="E11" s="9">
        <v>1</v>
      </c>
      <c r="G11" s="29"/>
      <c r="H11" s="16"/>
      <c r="I11" s="16"/>
      <c r="J11" s="16"/>
      <c r="K11" s="16"/>
      <c r="L11" s="16"/>
      <c r="M11" s="16"/>
      <c r="N11" s="16"/>
      <c r="O11" s="16"/>
      <c r="P11" s="23"/>
      <c r="Q11" s="71" t="str">
        <f t="shared" si="1"/>
        <v/>
      </c>
      <c r="R11" s="38">
        <f t="shared" si="2"/>
        <v>0</v>
      </c>
    </row>
    <row r="12" spans="1:18" hidden="1" x14ac:dyDescent="0.25">
      <c r="A12" s="8" t="str">
        <f t="shared" si="0"/>
        <v>3133-2</v>
      </c>
      <c r="B12" s="9"/>
      <c r="C12" s="4">
        <v>3133</v>
      </c>
      <c r="D12" s="4" t="s">
        <v>11</v>
      </c>
      <c r="E12" s="9">
        <v>2</v>
      </c>
      <c r="G12" s="29"/>
      <c r="H12" s="16"/>
      <c r="I12" s="16"/>
      <c r="J12" s="16"/>
      <c r="K12" s="16"/>
      <c r="L12" s="16"/>
      <c r="M12" s="16"/>
      <c r="N12" s="16"/>
      <c r="O12" s="16"/>
      <c r="P12" s="23"/>
      <c r="Q12" s="71" t="str">
        <f t="shared" si="1"/>
        <v/>
      </c>
      <c r="R12" s="38">
        <f t="shared" si="2"/>
        <v>0</v>
      </c>
    </row>
    <row r="13" spans="1:18" hidden="1" x14ac:dyDescent="0.25">
      <c r="A13" s="8" t="str">
        <f t="shared" si="0"/>
        <v>3133-3</v>
      </c>
      <c r="B13" s="9"/>
      <c r="C13" s="4">
        <v>3133</v>
      </c>
      <c r="D13" s="4" t="s">
        <v>11</v>
      </c>
      <c r="E13" s="9">
        <v>3</v>
      </c>
      <c r="G13" s="29"/>
      <c r="H13" s="16"/>
      <c r="I13" s="16"/>
      <c r="J13" s="16"/>
      <c r="K13" s="16"/>
      <c r="L13" s="16"/>
      <c r="M13" s="16"/>
      <c r="N13" s="16"/>
      <c r="O13" s="16"/>
      <c r="P13" s="23"/>
      <c r="Q13" s="71" t="str">
        <f t="shared" si="1"/>
        <v/>
      </c>
      <c r="R13" s="38">
        <f t="shared" si="2"/>
        <v>0</v>
      </c>
    </row>
    <row r="14" spans="1:18" hidden="1" x14ac:dyDescent="0.25">
      <c r="A14" s="8" t="str">
        <f t="shared" si="0"/>
        <v>3133-4</v>
      </c>
      <c r="B14" s="9"/>
      <c r="C14" s="4">
        <v>3133</v>
      </c>
      <c r="D14" s="4" t="s">
        <v>11</v>
      </c>
      <c r="E14" s="9">
        <v>4</v>
      </c>
      <c r="G14" s="29"/>
      <c r="H14" s="16"/>
      <c r="I14" s="16"/>
      <c r="J14" s="16"/>
      <c r="K14" s="16"/>
      <c r="L14" s="16"/>
      <c r="M14" s="16"/>
      <c r="N14" s="16"/>
      <c r="O14" s="16"/>
      <c r="P14" s="23"/>
      <c r="Q14" s="71" t="str">
        <f t="shared" si="1"/>
        <v/>
      </c>
      <c r="R14" s="38">
        <f t="shared" si="2"/>
        <v>0</v>
      </c>
    </row>
    <row r="15" spans="1:18" hidden="1" x14ac:dyDescent="0.25">
      <c r="A15" s="8" t="str">
        <f t="shared" si="0"/>
        <v>3133-5</v>
      </c>
      <c r="B15" s="9"/>
      <c r="C15" s="4">
        <v>3133</v>
      </c>
      <c r="D15" s="4" t="s">
        <v>11</v>
      </c>
      <c r="E15" s="9">
        <v>5</v>
      </c>
      <c r="G15" s="29"/>
      <c r="H15" s="16"/>
      <c r="I15" s="16"/>
      <c r="J15" s="16"/>
      <c r="K15" s="16"/>
      <c r="L15" s="16"/>
      <c r="M15" s="16"/>
      <c r="N15" s="16"/>
      <c r="O15" s="16"/>
      <c r="P15" s="23"/>
      <c r="Q15" s="71" t="str">
        <f t="shared" si="1"/>
        <v/>
      </c>
      <c r="R15" s="38">
        <f t="shared" si="2"/>
        <v>0</v>
      </c>
    </row>
    <row r="16" spans="1:18" hidden="1" x14ac:dyDescent="0.25">
      <c r="A16" s="8" t="str">
        <f t="shared" si="0"/>
        <v>3133-6</v>
      </c>
      <c r="B16" s="9"/>
      <c r="C16" s="4">
        <v>3133</v>
      </c>
      <c r="D16" s="4" t="s">
        <v>11</v>
      </c>
      <c r="E16" s="9">
        <v>6</v>
      </c>
      <c r="G16" s="29"/>
      <c r="H16" s="16"/>
      <c r="I16" s="16"/>
      <c r="J16" s="16"/>
      <c r="K16" s="16"/>
      <c r="L16" s="16"/>
      <c r="M16" s="16"/>
      <c r="N16" s="16"/>
      <c r="O16" s="16"/>
      <c r="P16" s="23"/>
      <c r="Q16" s="71" t="str">
        <f t="shared" si="1"/>
        <v/>
      </c>
      <c r="R16" s="38">
        <f t="shared" si="2"/>
        <v>0</v>
      </c>
    </row>
    <row r="17" spans="1:18" hidden="1" x14ac:dyDescent="0.25">
      <c r="A17" s="8" t="str">
        <f t="shared" si="0"/>
        <v>3133-7</v>
      </c>
      <c r="B17" s="9"/>
      <c r="C17" s="4">
        <v>3133</v>
      </c>
      <c r="D17" s="4" t="s">
        <v>11</v>
      </c>
      <c r="E17" s="9">
        <v>7</v>
      </c>
      <c r="G17" s="29"/>
      <c r="H17" s="16"/>
      <c r="I17" s="16"/>
      <c r="J17" s="16"/>
      <c r="K17" s="16"/>
      <c r="L17" s="16"/>
      <c r="M17" s="16"/>
      <c r="N17" s="16"/>
      <c r="O17" s="16"/>
      <c r="P17" s="23"/>
      <c r="Q17" s="71" t="str">
        <f t="shared" si="1"/>
        <v/>
      </c>
      <c r="R17" s="38">
        <f t="shared" si="2"/>
        <v>0</v>
      </c>
    </row>
    <row r="18" spans="1:18" hidden="1" x14ac:dyDescent="0.25">
      <c r="A18" s="8" t="str">
        <f t="shared" si="0"/>
        <v>3133-8</v>
      </c>
      <c r="B18" s="9"/>
      <c r="C18" s="4">
        <v>3133</v>
      </c>
      <c r="D18" s="4" t="s">
        <v>11</v>
      </c>
      <c r="E18" s="9">
        <v>8</v>
      </c>
      <c r="G18" s="29"/>
      <c r="H18" s="16"/>
      <c r="I18" s="16"/>
      <c r="J18" s="16"/>
      <c r="K18" s="16"/>
      <c r="L18" s="16"/>
      <c r="M18" s="16"/>
      <c r="N18" s="16"/>
      <c r="O18" s="16"/>
      <c r="P18" s="23"/>
      <c r="Q18" s="71" t="str">
        <f t="shared" si="1"/>
        <v/>
      </c>
      <c r="R18" s="38">
        <f t="shared" si="2"/>
        <v>0</v>
      </c>
    </row>
    <row r="19" spans="1:18" hidden="1" x14ac:dyDescent="0.25">
      <c r="A19" s="8" t="str">
        <f t="shared" si="0"/>
        <v>3133-9</v>
      </c>
      <c r="B19" s="9"/>
      <c r="C19" s="4">
        <v>3133</v>
      </c>
      <c r="D19" s="4" t="s">
        <v>11</v>
      </c>
      <c r="E19" s="9">
        <v>9</v>
      </c>
      <c r="G19" s="29"/>
      <c r="H19" s="16"/>
      <c r="I19" s="16"/>
      <c r="J19" s="16"/>
      <c r="K19" s="16"/>
      <c r="L19" s="16"/>
      <c r="M19" s="16"/>
      <c r="N19" s="16"/>
      <c r="O19" s="16"/>
      <c r="P19" s="23"/>
      <c r="Q19" s="71" t="str">
        <f t="shared" si="1"/>
        <v/>
      </c>
      <c r="R19" s="38">
        <f t="shared" si="2"/>
        <v>0</v>
      </c>
    </row>
    <row r="20" spans="1:18" hidden="1" x14ac:dyDescent="0.25">
      <c r="A20" s="8" t="str">
        <f t="shared" si="0"/>
        <v>3152-1</v>
      </c>
      <c r="B20" s="9"/>
      <c r="C20" s="4">
        <v>3152</v>
      </c>
      <c r="D20" s="4" t="s">
        <v>20</v>
      </c>
      <c r="E20" s="9">
        <v>1</v>
      </c>
      <c r="G20" s="29"/>
      <c r="H20" s="16"/>
      <c r="I20" s="16"/>
      <c r="J20" s="16"/>
      <c r="K20" s="16"/>
      <c r="L20" s="16"/>
      <c r="M20" s="16"/>
      <c r="N20" s="16"/>
      <c r="O20" s="16"/>
      <c r="P20" s="23"/>
      <c r="Q20" s="71" t="str">
        <f t="shared" si="1"/>
        <v/>
      </c>
      <c r="R20" s="38">
        <f t="shared" si="2"/>
        <v>0</v>
      </c>
    </row>
    <row r="21" spans="1:18" hidden="1" x14ac:dyDescent="0.25">
      <c r="A21" s="8" t="str">
        <f t="shared" si="0"/>
        <v>3152-2</v>
      </c>
      <c r="B21" s="9"/>
      <c r="C21" s="4">
        <v>3152</v>
      </c>
      <c r="D21" s="4" t="s">
        <v>20</v>
      </c>
      <c r="E21" s="9">
        <v>2</v>
      </c>
      <c r="G21" s="29"/>
      <c r="H21" s="16"/>
      <c r="I21" s="16"/>
      <c r="J21" s="16"/>
      <c r="K21" s="16"/>
      <c r="L21" s="16"/>
      <c r="M21" s="16"/>
      <c r="N21" s="16"/>
      <c r="O21" s="16"/>
      <c r="P21" s="23"/>
      <c r="Q21" s="71" t="str">
        <f t="shared" si="1"/>
        <v/>
      </c>
      <c r="R21" s="38">
        <f t="shared" si="2"/>
        <v>0</v>
      </c>
    </row>
    <row r="22" spans="1:18" ht="15.75" hidden="1" thickBot="1" x14ac:dyDescent="0.3">
      <c r="A22" s="24" t="str">
        <f t="shared" si="0"/>
        <v>3152-3</v>
      </c>
      <c r="B22" s="25"/>
      <c r="C22" s="10">
        <v>3152</v>
      </c>
      <c r="D22" s="10" t="s">
        <v>20</v>
      </c>
      <c r="E22" s="25">
        <v>3</v>
      </c>
      <c r="G22" s="30"/>
      <c r="H22" s="26"/>
      <c r="I22" s="26"/>
      <c r="J22" s="26"/>
      <c r="K22" s="26"/>
      <c r="L22" s="26"/>
      <c r="M22" s="26"/>
      <c r="N22" s="26"/>
      <c r="O22" s="26"/>
      <c r="P22" s="27"/>
      <c r="Q22" s="71" t="str">
        <f t="shared" si="1"/>
        <v/>
      </c>
      <c r="R22" s="38">
        <f t="shared" si="2"/>
        <v>0</v>
      </c>
    </row>
    <row r="23" spans="1:18" hidden="1" x14ac:dyDescent="0.25">
      <c r="A23" s="19" t="str">
        <f t="shared" si="0"/>
        <v>3152-4</v>
      </c>
      <c r="B23" s="20"/>
      <c r="C23" s="2">
        <v>3152</v>
      </c>
      <c r="D23" s="2" t="s">
        <v>20</v>
      </c>
      <c r="E23" s="20">
        <v>4</v>
      </c>
      <c r="G23" s="28"/>
      <c r="H23" s="21"/>
      <c r="I23" s="21"/>
      <c r="J23" s="21"/>
      <c r="K23" s="21"/>
      <c r="L23" s="21"/>
      <c r="M23" s="21"/>
      <c r="N23" s="21"/>
      <c r="O23" s="21"/>
      <c r="P23" s="22"/>
      <c r="Q23" s="71" t="str">
        <f t="shared" si="1"/>
        <v/>
      </c>
      <c r="R23" s="65">
        <f t="shared" si="2"/>
        <v>0</v>
      </c>
    </row>
    <row r="24" spans="1:18" hidden="1" x14ac:dyDescent="0.25">
      <c r="A24" s="8" t="str">
        <f t="shared" si="0"/>
        <v>3152-5</v>
      </c>
      <c r="B24" s="9"/>
      <c r="C24" s="4">
        <v>3152</v>
      </c>
      <c r="D24" s="4" t="s">
        <v>20</v>
      </c>
      <c r="E24" s="9">
        <v>5</v>
      </c>
      <c r="G24" s="29"/>
      <c r="H24" s="16"/>
      <c r="I24" s="16"/>
      <c r="J24" s="16"/>
      <c r="K24" s="16"/>
      <c r="L24" s="16"/>
      <c r="M24" s="16"/>
      <c r="N24" s="16"/>
      <c r="O24" s="16"/>
      <c r="P24" s="23"/>
      <c r="Q24" s="71" t="str">
        <f t="shared" si="1"/>
        <v/>
      </c>
      <c r="R24" s="38">
        <f t="shared" si="2"/>
        <v>0</v>
      </c>
    </row>
    <row r="25" spans="1:18" hidden="1" x14ac:dyDescent="0.25">
      <c r="A25" s="8" t="str">
        <f t="shared" si="0"/>
        <v>3152-6</v>
      </c>
      <c r="B25" s="9"/>
      <c r="C25" s="4">
        <v>3152</v>
      </c>
      <c r="D25" s="4" t="s">
        <v>20</v>
      </c>
      <c r="E25" s="9">
        <v>6</v>
      </c>
      <c r="G25" s="29"/>
      <c r="H25" s="16"/>
      <c r="I25" s="16"/>
      <c r="J25" s="16"/>
      <c r="K25" s="16"/>
      <c r="L25" s="16"/>
      <c r="M25" s="16"/>
      <c r="N25" s="16"/>
      <c r="O25" s="16"/>
      <c r="P25" s="23"/>
      <c r="Q25" s="71" t="str">
        <f t="shared" si="1"/>
        <v/>
      </c>
      <c r="R25" s="38">
        <f t="shared" si="2"/>
        <v>0</v>
      </c>
    </row>
    <row r="26" spans="1:18" hidden="1" x14ac:dyDescent="0.25">
      <c r="A26" s="8" t="str">
        <f t="shared" si="0"/>
        <v>3152-7</v>
      </c>
      <c r="B26" s="9"/>
      <c r="C26" s="4">
        <v>3152</v>
      </c>
      <c r="D26" s="4" t="s">
        <v>20</v>
      </c>
      <c r="E26" s="9">
        <v>7</v>
      </c>
      <c r="G26" s="29"/>
      <c r="H26" s="16"/>
      <c r="I26" s="16"/>
      <c r="J26" s="16"/>
      <c r="K26" s="16"/>
      <c r="L26" s="16"/>
      <c r="M26" s="16"/>
      <c r="N26" s="16"/>
      <c r="O26" s="16"/>
      <c r="P26" s="23"/>
      <c r="Q26" s="71" t="str">
        <f t="shared" si="1"/>
        <v/>
      </c>
      <c r="R26" s="38">
        <f t="shared" si="2"/>
        <v>0</v>
      </c>
    </row>
    <row r="27" spans="1:18" hidden="1" x14ac:dyDescent="0.25">
      <c r="A27" s="8" t="str">
        <f t="shared" si="0"/>
        <v>3152-8</v>
      </c>
      <c r="B27" s="9"/>
      <c r="C27" s="4">
        <v>3152</v>
      </c>
      <c r="D27" s="4" t="s">
        <v>20</v>
      </c>
      <c r="E27" s="9">
        <v>8</v>
      </c>
      <c r="G27" s="29"/>
      <c r="H27" s="16"/>
      <c r="I27" s="16"/>
      <c r="J27" s="16"/>
      <c r="K27" s="16"/>
      <c r="L27" s="16"/>
      <c r="M27" s="16"/>
      <c r="N27" s="16"/>
      <c r="O27" s="16"/>
      <c r="P27" s="23"/>
      <c r="Q27" s="71" t="str">
        <f t="shared" si="1"/>
        <v/>
      </c>
      <c r="R27" s="38">
        <f t="shared" si="2"/>
        <v>0</v>
      </c>
    </row>
    <row r="28" spans="1:18" hidden="1" x14ac:dyDescent="0.25">
      <c r="A28" s="8" t="str">
        <f t="shared" si="0"/>
        <v>3152-9</v>
      </c>
      <c r="B28" s="9"/>
      <c r="C28" s="4">
        <v>3152</v>
      </c>
      <c r="D28" s="4" t="s">
        <v>20</v>
      </c>
      <c r="E28" s="9">
        <v>9</v>
      </c>
      <c r="G28" s="29"/>
      <c r="H28" s="16"/>
      <c r="I28" s="16"/>
      <c r="J28" s="16"/>
      <c r="K28" s="16"/>
      <c r="L28" s="16"/>
      <c r="M28" s="16"/>
      <c r="N28" s="16"/>
      <c r="O28" s="16"/>
      <c r="P28" s="23"/>
      <c r="Q28" s="71" t="str">
        <f t="shared" si="1"/>
        <v/>
      </c>
      <c r="R28" s="38">
        <f t="shared" si="2"/>
        <v>0</v>
      </c>
    </row>
    <row r="29" spans="1:18" hidden="1" x14ac:dyDescent="0.25">
      <c r="A29" s="8" t="str">
        <f t="shared" si="0"/>
        <v>3157-1</v>
      </c>
      <c r="B29" s="9"/>
      <c r="C29" s="4">
        <v>3157</v>
      </c>
      <c r="D29" s="4" t="s">
        <v>17</v>
      </c>
      <c r="E29" s="9">
        <v>1</v>
      </c>
      <c r="G29" s="29"/>
      <c r="H29" s="16"/>
      <c r="I29" s="16"/>
      <c r="J29" s="16"/>
      <c r="K29" s="16"/>
      <c r="L29" s="16"/>
      <c r="M29" s="16"/>
      <c r="N29" s="16"/>
      <c r="O29" s="16"/>
      <c r="P29" s="23"/>
      <c r="Q29" s="71" t="str">
        <f t="shared" si="1"/>
        <v/>
      </c>
      <c r="R29" s="38">
        <f t="shared" si="2"/>
        <v>0</v>
      </c>
    </row>
    <row r="30" spans="1:18" hidden="1" x14ac:dyDescent="0.25">
      <c r="A30" s="8" t="str">
        <f t="shared" si="0"/>
        <v>3157-2</v>
      </c>
      <c r="B30" s="9"/>
      <c r="C30" s="4">
        <v>3157</v>
      </c>
      <c r="D30" s="4" t="s">
        <v>17</v>
      </c>
      <c r="E30" s="9">
        <v>2</v>
      </c>
      <c r="G30" s="29"/>
      <c r="H30" s="16"/>
      <c r="I30" s="16"/>
      <c r="J30" s="16"/>
      <c r="K30" s="16"/>
      <c r="L30" s="16"/>
      <c r="M30" s="16"/>
      <c r="N30" s="16"/>
      <c r="O30" s="16"/>
      <c r="P30" s="23"/>
      <c r="Q30" s="71" t="str">
        <f t="shared" si="1"/>
        <v/>
      </c>
      <c r="R30" s="38">
        <f t="shared" si="2"/>
        <v>0</v>
      </c>
    </row>
    <row r="31" spans="1:18" hidden="1" x14ac:dyDescent="0.25">
      <c r="A31" s="8" t="str">
        <f t="shared" si="0"/>
        <v>3157-3</v>
      </c>
      <c r="B31" s="9"/>
      <c r="C31" s="4">
        <v>3157</v>
      </c>
      <c r="D31" s="4" t="s">
        <v>17</v>
      </c>
      <c r="E31" s="9">
        <v>3</v>
      </c>
      <c r="G31" s="29"/>
      <c r="H31" s="16"/>
      <c r="I31" s="16"/>
      <c r="J31" s="16"/>
      <c r="K31" s="16"/>
      <c r="L31" s="16"/>
      <c r="M31" s="16"/>
      <c r="N31" s="16"/>
      <c r="O31" s="16"/>
      <c r="P31" s="23"/>
      <c r="Q31" s="71" t="str">
        <f t="shared" si="1"/>
        <v/>
      </c>
      <c r="R31" s="38">
        <f t="shared" si="2"/>
        <v>0</v>
      </c>
    </row>
    <row r="32" spans="1:18" hidden="1" x14ac:dyDescent="0.25">
      <c r="A32" s="8" t="str">
        <f t="shared" si="0"/>
        <v>3157-4</v>
      </c>
      <c r="B32" s="9"/>
      <c r="C32" s="4">
        <v>3157</v>
      </c>
      <c r="D32" s="4" t="s">
        <v>17</v>
      </c>
      <c r="E32" s="9">
        <v>4</v>
      </c>
      <c r="G32" s="29"/>
      <c r="H32" s="16"/>
      <c r="I32" s="16"/>
      <c r="J32" s="16"/>
      <c r="K32" s="16"/>
      <c r="L32" s="16"/>
      <c r="M32" s="16"/>
      <c r="N32" s="16"/>
      <c r="O32" s="16"/>
      <c r="P32" s="23"/>
      <c r="Q32" s="71" t="str">
        <f t="shared" si="1"/>
        <v/>
      </c>
      <c r="R32" s="38">
        <f t="shared" si="2"/>
        <v>0</v>
      </c>
    </row>
    <row r="33" spans="1:19" hidden="1" x14ac:dyDescent="0.25">
      <c r="A33" s="8" t="str">
        <f t="shared" si="0"/>
        <v>3157-5</v>
      </c>
      <c r="B33" s="9"/>
      <c r="C33" s="4">
        <v>3157</v>
      </c>
      <c r="D33" s="4" t="s">
        <v>17</v>
      </c>
      <c r="E33" s="9">
        <v>5</v>
      </c>
      <c r="G33" s="29"/>
      <c r="H33" s="16"/>
      <c r="I33" s="16"/>
      <c r="J33" s="16"/>
      <c r="K33" s="16"/>
      <c r="L33" s="16"/>
      <c r="M33" s="16"/>
      <c r="N33" s="16"/>
      <c r="O33" s="16"/>
      <c r="P33" s="23"/>
      <c r="Q33" s="71" t="str">
        <f t="shared" si="1"/>
        <v/>
      </c>
      <c r="R33" s="38">
        <f t="shared" si="2"/>
        <v>0</v>
      </c>
    </row>
    <row r="34" spans="1:19" hidden="1" x14ac:dyDescent="0.25">
      <c r="A34" s="8" t="str">
        <f t="shared" ref="A34:A65" si="3">CONCATENATE(C34,"-",E34)</f>
        <v>3157-6</v>
      </c>
      <c r="B34" s="9"/>
      <c r="C34" s="4">
        <v>3157</v>
      </c>
      <c r="D34" s="4" t="s">
        <v>17</v>
      </c>
      <c r="E34" s="9">
        <v>6</v>
      </c>
      <c r="G34" s="29"/>
      <c r="H34" s="16"/>
      <c r="I34" s="16"/>
      <c r="J34" s="16"/>
      <c r="K34" s="16"/>
      <c r="L34" s="16"/>
      <c r="M34" s="16"/>
      <c r="N34" s="16"/>
      <c r="O34" s="16"/>
      <c r="P34" s="23"/>
      <c r="Q34" s="71" t="str">
        <f t="shared" ref="Q34:Q65" si="4">IF(COUNT(G34:P34)=0,"",COUNTIFS(G34:P34,10)+COUNTIFS(G34:P34,"m")+R34*0.0001)</f>
        <v/>
      </c>
      <c r="R34" s="38">
        <f t="shared" ref="R34:R65" si="5">COUNTIFS(G34:P34,"m")</f>
        <v>0</v>
      </c>
    </row>
    <row r="35" spans="1:19" hidden="1" x14ac:dyDescent="0.25">
      <c r="A35" s="8" t="str">
        <f t="shared" si="3"/>
        <v>3157-7</v>
      </c>
      <c r="B35" s="9"/>
      <c r="C35" s="4">
        <v>3157</v>
      </c>
      <c r="D35" s="4" t="s">
        <v>17</v>
      </c>
      <c r="E35" s="9">
        <v>7</v>
      </c>
      <c r="G35" s="29"/>
      <c r="H35" s="16"/>
      <c r="I35" s="16"/>
      <c r="J35" s="16"/>
      <c r="K35" s="16"/>
      <c r="L35" s="16"/>
      <c r="M35" s="16"/>
      <c r="N35" s="16"/>
      <c r="O35" s="16"/>
      <c r="P35" s="23"/>
      <c r="Q35" s="71" t="str">
        <f t="shared" si="4"/>
        <v/>
      </c>
      <c r="R35" s="38">
        <f t="shared" si="5"/>
        <v>0</v>
      </c>
    </row>
    <row r="36" spans="1:19" hidden="1" x14ac:dyDescent="0.25">
      <c r="A36" s="8" t="str">
        <f t="shared" si="3"/>
        <v>3157-8</v>
      </c>
      <c r="B36" s="9"/>
      <c r="C36" s="4">
        <v>3157</v>
      </c>
      <c r="D36" s="4" t="s">
        <v>17</v>
      </c>
      <c r="E36" s="9">
        <v>8</v>
      </c>
      <c r="G36" s="29"/>
      <c r="H36" s="16"/>
      <c r="I36" s="16"/>
      <c r="J36" s="16"/>
      <c r="K36" s="16"/>
      <c r="L36" s="16"/>
      <c r="M36" s="16"/>
      <c r="N36" s="16"/>
      <c r="O36" s="16"/>
      <c r="P36" s="23"/>
      <c r="Q36" s="71" t="str">
        <f t="shared" si="4"/>
        <v/>
      </c>
      <c r="R36" s="38">
        <f t="shared" si="5"/>
        <v>0</v>
      </c>
    </row>
    <row r="37" spans="1:19" hidden="1" x14ac:dyDescent="0.25">
      <c r="A37" s="8" t="str">
        <f t="shared" si="3"/>
        <v>3157-9</v>
      </c>
      <c r="B37" s="9"/>
      <c r="C37" s="4">
        <v>3157</v>
      </c>
      <c r="D37" s="4" t="s">
        <v>17</v>
      </c>
      <c r="E37" s="9">
        <v>9</v>
      </c>
      <c r="G37" s="29"/>
      <c r="H37" s="16"/>
      <c r="I37" s="16"/>
      <c r="J37" s="16"/>
      <c r="K37" s="16"/>
      <c r="L37" s="16"/>
      <c r="M37" s="16"/>
      <c r="N37" s="16"/>
      <c r="O37" s="16"/>
      <c r="P37" s="23"/>
      <c r="Q37" s="71" t="str">
        <f t="shared" si="4"/>
        <v/>
      </c>
      <c r="R37" s="38">
        <f t="shared" si="5"/>
        <v>0</v>
      </c>
    </row>
    <row r="38" spans="1:19" hidden="1" x14ac:dyDescent="0.25">
      <c r="A38" s="8" t="str">
        <f t="shared" si="3"/>
        <v>3159-1</v>
      </c>
      <c r="B38" s="9"/>
      <c r="C38" s="4">
        <v>3159</v>
      </c>
      <c r="D38" s="4" t="s">
        <v>18</v>
      </c>
      <c r="E38" s="9">
        <v>1</v>
      </c>
      <c r="G38" s="29"/>
      <c r="H38" s="16"/>
      <c r="I38" s="16"/>
      <c r="J38" s="16"/>
      <c r="K38" s="16"/>
      <c r="L38" s="16"/>
      <c r="M38" s="16"/>
      <c r="N38" s="16"/>
      <c r="O38" s="16"/>
      <c r="P38" s="23"/>
      <c r="Q38" s="71" t="str">
        <f t="shared" si="4"/>
        <v/>
      </c>
      <c r="R38" s="38">
        <f t="shared" si="5"/>
        <v>0</v>
      </c>
    </row>
    <row r="39" spans="1:19" hidden="1" x14ac:dyDescent="0.25">
      <c r="A39" s="8" t="str">
        <f t="shared" si="3"/>
        <v>3159-2</v>
      </c>
      <c r="B39" s="9"/>
      <c r="C39" s="4">
        <v>3159</v>
      </c>
      <c r="D39" s="4" t="s">
        <v>18</v>
      </c>
      <c r="E39" s="9">
        <v>2</v>
      </c>
      <c r="G39" s="29"/>
      <c r="H39" s="16"/>
      <c r="I39" s="16"/>
      <c r="J39" s="16"/>
      <c r="K39" s="16"/>
      <c r="L39" s="16"/>
      <c r="M39" s="16"/>
      <c r="N39" s="16"/>
      <c r="O39" s="16"/>
      <c r="P39" s="23"/>
      <c r="Q39" s="71" t="str">
        <f t="shared" si="4"/>
        <v/>
      </c>
      <c r="R39" s="38">
        <f t="shared" si="5"/>
        <v>0</v>
      </c>
      <c r="S39" t="s">
        <v>55</v>
      </c>
    </row>
    <row r="40" spans="1:19" hidden="1" x14ac:dyDescent="0.25">
      <c r="A40" s="8" t="str">
        <f t="shared" si="3"/>
        <v>3159-3</v>
      </c>
      <c r="B40" s="9"/>
      <c r="C40" s="4">
        <v>3159</v>
      </c>
      <c r="D40" s="4" t="s">
        <v>18</v>
      </c>
      <c r="E40" s="9">
        <v>3</v>
      </c>
      <c r="G40" s="29"/>
      <c r="H40" s="16"/>
      <c r="I40" s="16"/>
      <c r="J40" s="16"/>
      <c r="K40" s="16"/>
      <c r="L40" s="16"/>
      <c r="M40" s="16"/>
      <c r="N40" s="16"/>
      <c r="O40" s="16"/>
      <c r="P40" s="23"/>
      <c r="Q40" s="71" t="str">
        <f t="shared" si="4"/>
        <v/>
      </c>
      <c r="R40" s="38">
        <f t="shared" si="5"/>
        <v>0</v>
      </c>
    </row>
    <row r="41" spans="1:19" hidden="1" x14ac:dyDescent="0.25">
      <c r="A41" s="8" t="str">
        <f t="shared" si="3"/>
        <v>3159-4</v>
      </c>
      <c r="B41" s="9"/>
      <c r="C41" s="4">
        <v>3159</v>
      </c>
      <c r="D41" s="4" t="s">
        <v>18</v>
      </c>
      <c r="E41" s="9">
        <v>4</v>
      </c>
      <c r="G41" s="29"/>
      <c r="H41" s="16"/>
      <c r="I41" s="16"/>
      <c r="J41" s="16"/>
      <c r="K41" s="16"/>
      <c r="L41" s="16"/>
      <c r="M41" s="16"/>
      <c r="N41" s="16"/>
      <c r="O41" s="16"/>
      <c r="P41" s="23"/>
      <c r="Q41" s="71" t="str">
        <f t="shared" si="4"/>
        <v/>
      </c>
      <c r="R41" s="38">
        <f t="shared" si="5"/>
        <v>0</v>
      </c>
    </row>
    <row r="42" spans="1:19" hidden="1" x14ac:dyDescent="0.25">
      <c r="A42" s="8" t="str">
        <f t="shared" si="3"/>
        <v>3159-5</v>
      </c>
      <c r="B42" s="9"/>
      <c r="C42" s="4">
        <v>3159</v>
      </c>
      <c r="D42" s="4" t="s">
        <v>18</v>
      </c>
      <c r="E42" s="9">
        <v>5</v>
      </c>
      <c r="G42" s="29"/>
      <c r="H42" s="16"/>
      <c r="I42" s="16"/>
      <c r="J42" s="16"/>
      <c r="K42" s="16"/>
      <c r="L42" s="16"/>
      <c r="M42" s="16"/>
      <c r="N42" s="16"/>
      <c r="O42" s="16"/>
      <c r="P42" s="23"/>
      <c r="Q42" s="71" t="str">
        <f t="shared" si="4"/>
        <v/>
      </c>
      <c r="R42" s="38">
        <f t="shared" si="5"/>
        <v>0</v>
      </c>
    </row>
    <row r="43" spans="1:19" ht="15.75" hidden="1" thickBot="1" x14ac:dyDescent="0.3">
      <c r="A43" s="24" t="str">
        <f t="shared" si="3"/>
        <v>3159-6</v>
      </c>
      <c r="B43" s="25"/>
      <c r="C43" s="10">
        <v>3159</v>
      </c>
      <c r="D43" s="10" t="s">
        <v>18</v>
      </c>
      <c r="E43" s="25">
        <v>6</v>
      </c>
      <c r="G43" s="30"/>
      <c r="H43" s="26"/>
      <c r="I43" s="26"/>
      <c r="J43" s="26"/>
      <c r="K43" s="26"/>
      <c r="L43" s="26"/>
      <c r="M43" s="26"/>
      <c r="N43" s="26"/>
      <c r="O43" s="26"/>
      <c r="P43" s="27"/>
      <c r="Q43" s="71" t="str">
        <f t="shared" si="4"/>
        <v/>
      </c>
      <c r="R43" s="38">
        <f t="shared" si="5"/>
        <v>0</v>
      </c>
    </row>
    <row r="44" spans="1:19" hidden="1" x14ac:dyDescent="0.25">
      <c r="A44" s="19" t="str">
        <f t="shared" si="3"/>
        <v>3159-7</v>
      </c>
      <c r="B44" s="20"/>
      <c r="C44" s="2">
        <v>3159</v>
      </c>
      <c r="D44" s="2" t="s">
        <v>18</v>
      </c>
      <c r="E44" s="20">
        <v>7</v>
      </c>
      <c r="G44" s="28"/>
      <c r="H44" s="21"/>
      <c r="I44" s="21"/>
      <c r="J44" s="21"/>
      <c r="K44" s="21"/>
      <c r="L44" s="21"/>
      <c r="M44" s="21"/>
      <c r="N44" s="21"/>
      <c r="O44" s="21"/>
      <c r="P44" s="22"/>
      <c r="Q44" s="71" t="str">
        <f t="shared" si="4"/>
        <v/>
      </c>
      <c r="R44" s="38">
        <f t="shared" si="5"/>
        <v>0</v>
      </c>
    </row>
    <row r="45" spans="1:19" hidden="1" x14ac:dyDescent="0.25">
      <c r="A45" s="8" t="str">
        <f t="shared" si="3"/>
        <v>3159-8</v>
      </c>
      <c r="B45" s="9"/>
      <c r="C45" s="4">
        <v>3159</v>
      </c>
      <c r="D45" s="4" t="s">
        <v>18</v>
      </c>
      <c r="E45" s="9">
        <v>8</v>
      </c>
      <c r="G45" s="29"/>
      <c r="H45" s="16"/>
      <c r="I45" s="16"/>
      <c r="J45" s="16"/>
      <c r="K45" s="16"/>
      <c r="L45" s="16"/>
      <c r="M45" s="16"/>
      <c r="N45" s="16"/>
      <c r="O45" s="16"/>
      <c r="P45" s="23"/>
      <c r="Q45" s="71" t="str">
        <f t="shared" si="4"/>
        <v/>
      </c>
      <c r="R45" s="38">
        <f t="shared" si="5"/>
        <v>0</v>
      </c>
    </row>
    <row r="46" spans="1:19" hidden="1" x14ac:dyDescent="0.25">
      <c r="A46" s="8" t="str">
        <f t="shared" si="3"/>
        <v>3159-9</v>
      </c>
      <c r="B46" s="9"/>
      <c r="C46" s="4">
        <v>3159</v>
      </c>
      <c r="D46" s="4" t="s">
        <v>18</v>
      </c>
      <c r="E46" s="9">
        <v>9</v>
      </c>
      <c r="G46" s="29"/>
      <c r="H46" s="16"/>
      <c r="I46" s="16"/>
      <c r="J46" s="16"/>
      <c r="K46" s="16"/>
      <c r="L46" s="16"/>
      <c r="M46" s="16"/>
      <c r="N46" s="16"/>
      <c r="O46" s="16"/>
      <c r="P46" s="23"/>
      <c r="Q46" s="71" t="str">
        <f t="shared" si="4"/>
        <v/>
      </c>
      <c r="R46" s="38">
        <f t="shared" si="5"/>
        <v>0</v>
      </c>
    </row>
    <row r="47" spans="1:19" hidden="1" x14ac:dyDescent="0.25">
      <c r="A47" s="8" t="str">
        <f t="shared" si="3"/>
        <v>3166-1</v>
      </c>
      <c r="B47" s="9"/>
      <c r="C47" s="4">
        <v>3166</v>
      </c>
      <c r="D47" s="4" t="s">
        <v>23</v>
      </c>
      <c r="E47" s="9">
        <v>1</v>
      </c>
      <c r="G47" s="29"/>
      <c r="H47" s="16"/>
      <c r="I47" s="16"/>
      <c r="J47" s="16"/>
      <c r="K47" s="16"/>
      <c r="L47" s="16"/>
      <c r="M47" s="16"/>
      <c r="N47" s="16"/>
      <c r="O47" s="16"/>
      <c r="P47" s="23"/>
      <c r="Q47" s="71" t="str">
        <f t="shared" si="4"/>
        <v/>
      </c>
      <c r="R47" s="38">
        <f t="shared" si="5"/>
        <v>0</v>
      </c>
    </row>
    <row r="48" spans="1:19" hidden="1" x14ac:dyDescent="0.25">
      <c r="A48" s="8" t="str">
        <f t="shared" si="3"/>
        <v>3166-2</v>
      </c>
      <c r="B48" s="9"/>
      <c r="C48" s="4">
        <v>3166</v>
      </c>
      <c r="D48" s="4" t="s">
        <v>23</v>
      </c>
      <c r="E48" s="9">
        <v>2</v>
      </c>
      <c r="G48" s="29"/>
      <c r="H48" s="16"/>
      <c r="I48" s="16"/>
      <c r="J48" s="16"/>
      <c r="K48" s="16"/>
      <c r="L48" s="16"/>
      <c r="M48" s="16"/>
      <c r="N48" s="16"/>
      <c r="O48" s="16"/>
      <c r="P48" s="23"/>
      <c r="Q48" s="71" t="str">
        <f t="shared" si="4"/>
        <v/>
      </c>
      <c r="R48" s="38">
        <f t="shared" si="5"/>
        <v>0</v>
      </c>
    </row>
    <row r="49" spans="1:18" hidden="1" x14ac:dyDescent="0.25">
      <c r="A49" s="8" t="str">
        <f t="shared" si="3"/>
        <v>3166-3</v>
      </c>
      <c r="B49" s="9"/>
      <c r="C49" s="4">
        <v>3166</v>
      </c>
      <c r="D49" s="4" t="s">
        <v>23</v>
      </c>
      <c r="E49" s="9">
        <v>3</v>
      </c>
      <c r="G49" s="29"/>
      <c r="H49" s="16"/>
      <c r="I49" s="16"/>
      <c r="J49" s="16"/>
      <c r="K49" s="16"/>
      <c r="L49" s="16"/>
      <c r="M49" s="16"/>
      <c r="N49" s="16"/>
      <c r="O49" s="16"/>
      <c r="P49" s="23"/>
      <c r="Q49" s="71" t="str">
        <f t="shared" si="4"/>
        <v/>
      </c>
      <c r="R49" s="38">
        <f t="shared" si="5"/>
        <v>0</v>
      </c>
    </row>
    <row r="50" spans="1:18" hidden="1" x14ac:dyDescent="0.25">
      <c r="A50" s="8" t="str">
        <f t="shared" si="3"/>
        <v>3166-4</v>
      </c>
      <c r="B50" s="9"/>
      <c r="C50" s="4">
        <v>3166</v>
      </c>
      <c r="D50" s="4" t="s">
        <v>23</v>
      </c>
      <c r="E50" s="9">
        <v>4</v>
      </c>
      <c r="G50" s="29"/>
      <c r="H50" s="16"/>
      <c r="I50" s="16"/>
      <c r="J50" s="16"/>
      <c r="K50" s="16"/>
      <c r="L50" s="16"/>
      <c r="M50" s="16"/>
      <c r="N50" s="16"/>
      <c r="O50" s="16"/>
      <c r="P50" s="23"/>
      <c r="Q50" s="71" t="str">
        <f t="shared" si="4"/>
        <v/>
      </c>
      <c r="R50" s="38">
        <f t="shared" si="5"/>
        <v>0</v>
      </c>
    </row>
    <row r="51" spans="1:18" hidden="1" x14ac:dyDescent="0.25">
      <c r="A51" s="8" t="str">
        <f t="shared" si="3"/>
        <v>3166-5</v>
      </c>
      <c r="B51" s="9"/>
      <c r="C51" s="4">
        <v>3166</v>
      </c>
      <c r="D51" s="4" t="s">
        <v>23</v>
      </c>
      <c r="E51" s="9">
        <v>5</v>
      </c>
      <c r="G51" s="29"/>
      <c r="H51" s="16"/>
      <c r="I51" s="16"/>
      <c r="J51" s="16"/>
      <c r="K51" s="16"/>
      <c r="L51" s="16"/>
      <c r="M51" s="16"/>
      <c r="N51" s="16"/>
      <c r="O51" s="16"/>
      <c r="P51" s="23"/>
      <c r="Q51" s="71" t="str">
        <f t="shared" si="4"/>
        <v/>
      </c>
      <c r="R51" s="38">
        <f t="shared" si="5"/>
        <v>0</v>
      </c>
    </row>
    <row r="52" spans="1:18" hidden="1" x14ac:dyDescent="0.25">
      <c r="A52" s="8" t="str">
        <f t="shared" si="3"/>
        <v>3166-6</v>
      </c>
      <c r="B52" s="9"/>
      <c r="C52" s="4">
        <v>3166</v>
      </c>
      <c r="D52" s="4" t="s">
        <v>23</v>
      </c>
      <c r="E52" s="9">
        <v>6</v>
      </c>
      <c r="G52" s="29"/>
      <c r="H52" s="16"/>
      <c r="I52" s="16"/>
      <c r="J52" s="16"/>
      <c r="K52" s="16"/>
      <c r="L52" s="16"/>
      <c r="M52" s="16"/>
      <c r="N52" s="16"/>
      <c r="O52" s="16"/>
      <c r="P52" s="23"/>
      <c r="Q52" s="71" t="str">
        <f t="shared" si="4"/>
        <v/>
      </c>
      <c r="R52" s="38">
        <f t="shared" si="5"/>
        <v>0</v>
      </c>
    </row>
    <row r="53" spans="1:18" hidden="1" x14ac:dyDescent="0.25">
      <c r="A53" s="8" t="str">
        <f t="shared" si="3"/>
        <v>3166-7</v>
      </c>
      <c r="B53" s="9"/>
      <c r="C53" s="4">
        <v>3166</v>
      </c>
      <c r="D53" s="4" t="s">
        <v>23</v>
      </c>
      <c r="E53" s="9">
        <v>7</v>
      </c>
      <c r="G53" s="29"/>
      <c r="H53" s="16"/>
      <c r="I53" s="16"/>
      <c r="J53" s="16"/>
      <c r="K53" s="16"/>
      <c r="L53" s="16"/>
      <c r="M53" s="16"/>
      <c r="N53" s="16"/>
      <c r="O53" s="16"/>
      <c r="P53" s="23"/>
      <c r="Q53" s="71" t="str">
        <f t="shared" si="4"/>
        <v/>
      </c>
      <c r="R53" s="38">
        <f t="shared" si="5"/>
        <v>0</v>
      </c>
    </row>
    <row r="54" spans="1:18" hidden="1" x14ac:dyDescent="0.25">
      <c r="A54" s="8" t="str">
        <f t="shared" si="3"/>
        <v>3166-8</v>
      </c>
      <c r="B54" s="9"/>
      <c r="C54" s="4">
        <v>3166</v>
      </c>
      <c r="D54" s="4" t="s">
        <v>23</v>
      </c>
      <c r="E54" s="9">
        <v>8</v>
      </c>
      <c r="G54" s="29"/>
      <c r="H54" s="16"/>
      <c r="I54" s="16"/>
      <c r="J54" s="16"/>
      <c r="K54" s="16"/>
      <c r="L54" s="16"/>
      <c r="M54" s="16"/>
      <c r="N54" s="16"/>
      <c r="O54" s="16"/>
      <c r="P54" s="23"/>
      <c r="Q54" s="71" t="str">
        <f t="shared" si="4"/>
        <v/>
      </c>
      <c r="R54" s="38">
        <f t="shared" si="5"/>
        <v>0</v>
      </c>
    </row>
    <row r="55" spans="1:18" hidden="1" x14ac:dyDescent="0.25">
      <c r="A55" s="8" t="str">
        <f t="shared" si="3"/>
        <v>3166-9</v>
      </c>
      <c r="B55" s="9"/>
      <c r="C55" s="4">
        <v>3166</v>
      </c>
      <c r="D55" s="4" t="s">
        <v>23</v>
      </c>
      <c r="E55" s="9">
        <v>9</v>
      </c>
      <c r="G55" s="29"/>
      <c r="H55" s="16"/>
      <c r="I55" s="16"/>
      <c r="J55" s="16"/>
      <c r="K55" s="16"/>
      <c r="L55" s="16"/>
      <c r="M55" s="16"/>
      <c r="N55" s="16"/>
      <c r="O55" s="16"/>
      <c r="P55" s="23"/>
      <c r="Q55" s="71" t="str">
        <f t="shared" si="4"/>
        <v/>
      </c>
      <c r="R55" s="38">
        <f t="shared" si="5"/>
        <v>0</v>
      </c>
    </row>
    <row r="56" spans="1:18" x14ac:dyDescent="0.25">
      <c r="A56" s="8" t="str">
        <f t="shared" si="3"/>
        <v>3158-1</v>
      </c>
      <c r="B56" s="9" t="s">
        <v>46</v>
      </c>
      <c r="C56" s="4">
        <v>3158</v>
      </c>
      <c r="D56" s="4" t="s">
        <v>19</v>
      </c>
      <c r="E56" s="9">
        <v>1</v>
      </c>
      <c r="G56" s="29"/>
      <c r="H56" s="16"/>
      <c r="I56" s="16"/>
      <c r="J56" s="16"/>
      <c r="K56" s="16"/>
      <c r="L56" s="16"/>
      <c r="M56" s="16"/>
      <c r="N56" s="16"/>
      <c r="O56" s="16"/>
      <c r="P56" s="23"/>
      <c r="Q56" s="71" t="str">
        <f t="shared" si="4"/>
        <v/>
      </c>
      <c r="R56" s="38">
        <f t="shared" si="5"/>
        <v>0</v>
      </c>
    </row>
    <row r="57" spans="1:18" x14ac:dyDescent="0.25">
      <c r="A57" s="8" t="str">
        <f t="shared" si="3"/>
        <v>3158-2</v>
      </c>
      <c r="B57" s="9" t="s">
        <v>46</v>
      </c>
      <c r="C57" s="4">
        <v>3158</v>
      </c>
      <c r="D57" s="4" t="s">
        <v>19</v>
      </c>
      <c r="E57" s="9">
        <v>2</v>
      </c>
      <c r="G57" s="29"/>
      <c r="H57" s="16"/>
      <c r="I57" s="16"/>
      <c r="J57" s="16"/>
      <c r="K57" s="16"/>
      <c r="L57" s="16"/>
      <c r="M57" s="16"/>
      <c r="N57" s="16"/>
      <c r="O57" s="16"/>
      <c r="P57" s="23"/>
      <c r="Q57" s="71" t="str">
        <f t="shared" si="4"/>
        <v/>
      </c>
      <c r="R57" s="38">
        <f t="shared" si="5"/>
        <v>0</v>
      </c>
    </row>
    <row r="58" spans="1:18" x14ac:dyDescent="0.25">
      <c r="A58" s="8" t="str">
        <f t="shared" si="3"/>
        <v>3158-3</v>
      </c>
      <c r="B58" s="9" t="s">
        <v>46</v>
      </c>
      <c r="C58" s="4">
        <v>3158</v>
      </c>
      <c r="D58" s="4" t="s">
        <v>19</v>
      </c>
      <c r="E58" s="9">
        <v>3</v>
      </c>
      <c r="G58" s="29"/>
      <c r="H58" s="16"/>
      <c r="I58" s="16"/>
      <c r="J58" s="16"/>
      <c r="K58" s="16"/>
      <c r="L58" s="16"/>
      <c r="M58" s="16"/>
      <c r="N58" s="16"/>
      <c r="O58" s="16"/>
      <c r="P58" s="23"/>
      <c r="Q58" s="71" t="str">
        <f t="shared" si="4"/>
        <v/>
      </c>
      <c r="R58" s="38">
        <f t="shared" si="5"/>
        <v>0</v>
      </c>
    </row>
    <row r="59" spans="1:18" x14ac:dyDescent="0.25">
      <c r="A59" s="8" t="str">
        <f t="shared" si="3"/>
        <v>3158-4</v>
      </c>
      <c r="B59" s="9" t="s">
        <v>46</v>
      </c>
      <c r="C59" s="4">
        <v>3158</v>
      </c>
      <c r="D59" s="4" t="s">
        <v>19</v>
      </c>
      <c r="E59" s="9">
        <v>4</v>
      </c>
      <c r="G59" s="29"/>
      <c r="H59" s="16"/>
      <c r="I59" s="16"/>
      <c r="J59" s="16"/>
      <c r="K59" s="16"/>
      <c r="L59" s="16"/>
      <c r="M59" s="16"/>
      <c r="N59" s="16"/>
      <c r="O59" s="16"/>
      <c r="P59" s="23"/>
      <c r="Q59" s="71" t="str">
        <f t="shared" si="4"/>
        <v/>
      </c>
      <c r="R59" s="38">
        <f t="shared" si="5"/>
        <v>0</v>
      </c>
    </row>
    <row r="60" spans="1:18" x14ac:dyDescent="0.25">
      <c r="A60" s="8" t="str">
        <f t="shared" si="3"/>
        <v>3158-5</v>
      </c>
      <c r="B60" s="9" t="s">
        <v>46</v>
      </c>
      <c r="C60" s="4">
        <v>3158</v>
      </c>
      <c r="D60" s="4" t="s">
        <v>19</v>
      </c>
      <c r="E60" s="9">
        <v>5</v>
      </c>
      <c r="G60" s="29"/>
      <c r="H60" s="16"/>
      <c r="I60" s="16"/>
      <c r="J60" s="16"/>
      <c r="K60" s="16"/>
      <c r="L60" s="16"/>
      <c r="M60" s="16"/>
      <c r="N60" s="16"/>
      <c r="O60" s="16"/>
      <c r="P60" s="23"/>
      <c r="Q60" s="71" t="str">
        <f t="shared" si="4"/>
        <v/>
      </c>
      <c r="R60" s="38">
        <f t="shared" si="5"/>
        <v>0</v>
      </c>
    </row>
    <row r="61" spans="1:18" x14ac:dyDescent="0.25">
      <c r="A61" s="8" t="str">
        <f t="shared" si="3"/>
        <v>3158-6</v>
      </c>
      <c r="B61" s="9" t="s">
        <v>46</v>
      </c>
      <c r="C61" s="4">
        <v>3158</v>
      </c>
      <c r="D61" s="4" t="s">
        <v>19</v>
      </c>
      <c r="E61" s="9">
        <v>6</v>
      </c>
      <c r="G61" s="29"/>
      <c r="H61" s="16"/>
      <c r="I61" s="16"/>
      <c r="J61" s="16"/>
      <c r="K61" s="16"/>
      <c r="L61" s="16"/>
      <c r="M61" s="16"/>
      <c r="N61" s="16"/>
      <c r="O61" s="16"/>
      <c r="P61" s="23"/>
      <c r="Q61" s="71" t="str">
        <f t="shared" si="4"/>
        <v/>
      </c>
      <c r="R61" s="38">
        <f t="shared" si="5"/>
        <v>0</v>
      </c>
    </row>
    <row r="62" spans="1:18" x14ac:dyDescent="0.25">
      <c r="A62" s="8" t="str">
        <f t="shared" si="3"/>
        <v>3158-7</v>
      </c>
      <c r="B62" s="9" t="s">
        <v>46</v>
      </c>
      <c r="C62" s="4">
        <v>3158</v>
      </c>
      <c r="D62" s="4" t="s">
        <v>19</v>
      </c>
      <c r="E62" s="9">
        <v>7</v>
      </c>
      <c r="G62" s="29"/>
      <c r="H62" s="16"/>
      <c r="I62" s="16"/>
      <c r="J62" s="16"/>
      <c r="K62" s="16"/>
      <c r="L62" s="16"/>
      <c r="M62" s="16"/>
      <c r="N62" s="16"/>
      <c r="O62" s="16"/>
      <c r="P62" s="23"/>
      <c r="Q62" s="71" t="str">
        <f t="shared" si="4"/>
        <v/>
      </c>
      <c r="R62" s="38">
        <f t="shared" si="5"/>
        <v>0</v>
      </c>
    </row>
    <row r="63" spans="1:18" x14ac:dyDescent="0.25">
      <c r="A63" s="8" t="str">
        <f t="shared" si="3"/>
        <v>3158-8</v>
      </c>
      <c r="B63" s="9" t="s">
        <v>46</v>
      </c>
      <c r="C63" s="4">
        <v>3158</v>
      </c>
      <c r="D63" s="4" t="s">
        <v>19</v>
      </c>
      <c r="E63" s="9">
        <v>8</v>
      </c>
      <c r="G63" s="29"/>
      <c r="H63" s="16"/>
      <c r="I63" s="16"/>
      <c r="J63" s="16"/>
      <c r="K63" s="16"/>
      <c r="L63" s="16"/>
      <c r="M63" s="16"/>
      <c r="N63" s="16"/>
      <c r="O63" s="16"/>
      <c r="P63" s="23"/>
      <c r="Q63" s="71" t="str">
        <f t="shared" si="4"/>
        <v/>
      </c>
      <c r="R63" s="38">
        <f t="shared" si="5"/>
        <v>0</v>
      </c>
    </row>
    <row r="64" spans="1:18" ht="15.75" thickBot="1" x14ac:dyDescent="0.3">
      <c r="A64" s="24" t="str">
        <f t="shared" si="3"/>
        <v>3158-9</v>
      </c>
      <c r="B64" s="25" t="s">
        <v>46</v>
      </c>
      <c r="C64" s="10">
        <v>3158</v>
      </c>
      <c r="D64" s="10" t="s">
        <v>19</v>
      </c>
      <c r="E64" s="25">
        <v>9</v>
      </c>
      <c r="G64" s="30"/>
      <c r="H64" s="26"/>
      <c r="I64" s="26"/>
      <c r="J64" s="26"/>
      <c r="K64" s="26"/>
      <c r="L64" s="26"/>
      <c r="M64" s="26"/>
      <c r="N64" s="26"/>
      <c r="O64" s="26"/>
      <c r="P64" s="27"/>
      <c r="Q64" s="71" t="str">
        <f t="shared" si="4"/>
        <v/>
      </c>
      <c r="R64" s="38">
        <f t="shared" si="5"/>
        <v>0</v>
      </c>
    </row>
    <row r="65" spans="1:18" x14ac:dyDescent="0.25">
      <c r="A65" s="19" t="str">
        <f t="shared" si="3"/>
        <v>3142-1</v>
      </c>
      <c r="B65" s="20" t="s">
        <v>46</v>
      </c>
      <c r="C65" s="2">
        <v>3142</v>
      </c>
      <c r="D65" s="2" t="s">
        <v>10</v>
      </c>
      <c r="E65" s="20">
        <v>1</v>
      </c>
      <c r="G65" s="28"/>
      <c r="H65" s="21"/>
      <c r="I65" s="21"/>
      <c r="J65" s="21"/>
      <c r="K65" s="21"/>
      <c r="L65" s="21"/>
      <c r="M65" s="21"/>
      <c r="N65" s="21"/>
      <c r="O65" s="21"/>
      <c r="P65" s="22"/>
      <c r="Q65" s="71" t="str">
        <f t="shared" si="4"/>
        <v/>
      </c>
      <c r="R65" s="38">
        <f t="shared" si="5"/>
        <v>0</v>
      </c>
    </row>
    <row r="66" spans="1:18" x14ac:dyDescent="0.25">
      <c r="A66" s="8" t="str">
        <f t="shared" ref="A66:A97" si="6">CONCATENATE(C66,"-",E66)</f>
        <v>3142-2</v>
      </c>
      <c r="B66" s="9" t="s">
        <v>46</v>
      </c>
      <c r="C66" s="4">
        <v>3142</v>
      </c>
      <c r="D66" s="4" t="s">
        <v>10</v>
      </c>
      <c r="E66" s="9">
        <v>2</v>
      </c>
      <c r="G66" s="29"/>
      <c r="H66" s="16"/>
      <c r="I66" s="16"/>
      <c r="J66" s="16"/>
      <c r="K66" s="16"/>
      <c r="L66" s="16"/>
      <c r="M66" s="16"/>
      <c r="N66" s="16"/>
      <c r="O66" s="16"/>
      <c r="P66" s="23"/>
      <c r="Q66" s="71" t="str">
        <f t="shared" ref="Q66:Q97" si="7">IF(COUNT(G66:P66)=0,"",COUNTIFS(G66:P66,10)+COUNTIFS(G66:P66,"m")+R66*0.0001)</f>
        <v/>
      </c>
      <c r="R66" s="38">
        <f t="shared" ref="R66:R97" si="8">COUNTIFS(G66:P66,"m")</f>
        <v>0</v>
      </c>
    </row>
    <row r="67" spans="1:18" x14ac:dyDescent="0.25">
      <c r="A67" s="8" t="str">
        <f t="shared" si="6"/>
        <v>3142-3</v>
      </c>
      <c r="B67" s="9" t="s">
        <v>46</v>
      </c>
      <c r="C67" s="4">
        <v>3142</v>
      </c>
      <c r="D67" s="4" t="s">
        <v>10</v>
      </c>
      <c r="E67" s="9">
        <v>3</v>
      </c>
      <c r="G67" s="29"/>
      <c r="H67" s="16"/>
      <c r="I67" s="16"/>
      <c r="J67" s="16"/>
      <c r="K67" s="16"/>
      <c r="L67" s="16"/>
      <c r="M67" s="16"/>
      <c r="N67" s="16"/>
      <c r="O67" s="16"/>
      <c r="P67" s="23"/>
      <c r="Q67" s="71" t="str">
        <f t="shared" si="7"/>
        <v/>
      </c>
      <c r="R67" s="38">
        <f t="shared" si="8"/>
        <v>0</v>
      </c>
    </row>
    <row r="68" spans="1:18" x14ac:dyDescent="0.25">
      <c r="A68" s="8" t="str">
        <f t="shared" si="6"/>
        <v>3142-4</v>
      </c>
      <c r="B68" s="9" t="s">
        <v>46</v>
      </c>
      <c r="C68" s="4">
        <v>3142</v>
      </c>
      <c r="D68" s="4" t="s">
        <v>10</v>
      </c>
      <c r="E68" s="9">
        <v>4</v>
      </c>
      <c r="G68" s="29"/>
      <c r="H68" s="16"/>
      <c r="I68" s="16"/>
      <c r="J68" s="16"/>
      <c r="K68" s="16"/>
      <c r="L68" s="16"/>
      <c r="M68" s="16"/>
      <c r="N68" s="16"/>
      <c r="O68" s="16"/>
      <c r="P68" s="23"/>
      <c r="Q68" s="71" t="str">
        <f t="shared" si="7"/>
        <v/>
      </c>
      <c r="R68" s="65">
        <f t="shared" si="8"/>
        <v>0</v>
      </c>
    </row>
    <row r="69" spans="1:18" x14ac:dyDescent="0.25">
      <c r="A69" s="8" t="str">
        <f t="shared" si="6"/>
        <v>3142-5</v>
      </c>
      <c r="B69" s="9" t="s">
        <v>46</v>
      </c>
      <c r="C69" s="4">
        <v>3142</v>
      </c>
      <c r="D69" s="4" t="s">
        <v>10</v>
      </c>
      <c r="E69" s="9">
        <v>5</v>
      </c>
      <c r="G69" s="29"/>
      <c r="H69" s="16"/>
      <c r="I69" s="16"/>
      <c r="J69" s="16"/>
      <c r="K69" s="16"/>
      <c r="L69" s="16"/>
      <c r="M69" s="16"/>
      <c r="N69" s="16"/>
      <c r="O69" s="16"/>
      <c r="P69" s="23"/>
      <c r="Q69" s="71" t="str">
        <f t="shared" si="7"/>
        <v/>
      </c>
      <c r="R69" s="38">
        <f t="shared" si="8"/>
        <v>0</v>
      </c>
    </row>
    <row r="70" spans="1:18" x14ac:dyDescent="0.25">
      <c r="A70" s="8" t="str">
        <f t="shared" si="6"/>
        <v>3142-6</v>
      </c>
      <c r="B70" s="9" t="s">
        <v>46</v>
      </c>
      <c r="C70" s="4">
        <v>3142</v>
      </c>
      <c r="D70" s="4" t="s">
        <v>10</v>
      </c>
      <c r="E70" s="9">
        <v>6</v>
      </c>
      <c r="G70" s="29"/>
      <c r="H70" s="16"/>
      <c r="I70" s="16"/>
      <c r="J70" s="16"/>
      <c r="K70" s="16"/>
      <c r="L70" s="16"/>
      <c r="M70" s="16"/>
      <c r="N70" s="16"/>
      <c r="O70" s="16"/>
      <c r="P70" s="23"/>
      <c r="Q70" s="71" t="str">
        <f t="shared" si="7"/>
        <v/>
      </c>
      <c r="R70" s="38">
        <f t="shared" si="8"/>
        <v>0</v>
      </c>
    </row>
    <row r="71" spans="1:18" x14ac:dyDescent="0.25">
      <c r="A71" s="8" t="str">
        <f t="shared" si="6"/>
        <v>3142-7</v>
      </c>
      <c r="B71" s="9" t="s">
        <v>46</v>
      </c>
      <c r="C71" s="4">
        <v>3142</v>
      </c>
      <c r="D71" s="4" t="s">
        <v>10</v>
      </c>
      <c r="E71" s="9">
        <v>7</v>
      </c>
      <c r="G71" s="29"/>
      <c r="H71" s="16"/>
      <c r="I71" s="16"/>
      <c r="J71" s="16"/>
      <c r="K71" s="16"/>
      <c r="L71" s="16"/>
      <c r="M71" s="16"/>
      <c r="N71" s="16"/>
      <c r="O71" s="16"/>
      <c r="P71" s="23"/>
      <c r="Q71" s="71" t="str">
        <f t="shared" si="7"/>
        <v/>
      </c>
      <c r="R71" s="38">
        <f t="shared" si="8"/>
        <v>0</v>
      </c>
    </row>
    <row r="72" spans="1:18" x14ac:dyDescent="0.25">
      <c r="A72" s="8" t="str">
        <f t="shared" si="6"/>
        <v>3142-8</v>
      </c>
      <c r="B72" s="9" t="s">
        <v>46</v>
      </c>
      <c r="C72" s="4">
        <v>3142</v>
      </c>
      <c r="D72" s="4" t="s">
        <v>10</v>
      </c>
      <c r="E72" s="9">
        <v>8</v>
      </c>
      <c r="G72" s="29"/>
      <c r="H72" s="16"/>
      <c r="I72" s="16"/>
      <c r="J72" s="16"/>
      <c r="K72" s="16"/>
      <c r="L72" s="16"/>
      <c r="M72" s="16"/>
      <c r="N72" s="16"/>
      <c r="O72" s="16"/>
      <c r="P72" s="23"/>
      <c r="Q72" s="71" t="str">
        <f t="shared" si="7"/>
        <v/>
      </c>
      <c r="R72" s="38">
        <f t="shared" si="8"/>
        <v>0</v>
      </c>
    </row>
    <row r="73" spans="1:18" x14ac:dyDescent="0.25">
      <c r="A73" s="8" t="str">
        <f t="shared" si="6"/>
        <v>3142-9</v>
      </c>
      <c r="B73" s="9" t="s">
        <v>46</v>
      </c>
      <c r="C73" s="4">
        <v>3142</v>
      </c>
      <c r="D73" s="4" t="s">
        <v>10</v>
      </c>
      <c r="E73" s="9">
        <v>9</v>
      </c>
      <c r="G73" s="29"/>
      <c r="H73" s="16"/>
      <c r="I73" s="16"/>
      <c r="J73" s="16"/>
      <c r="K73" s="16"/>
      <c r="L73" s="16"/>
      <c r="M73" s="16"/>
      <c r="N73" s="16"/>
      <c r="O73" s="16"/>
      <c r="P73" s="23"/>
      <c r="Q73" s="71" t="str">
        <f t="shared" si="7"/>
        <v/>
      </c>
      <c r="R73" s="38">
        <f t="shared" si="8"/>
        <v>0</v>
      </c>
    </row>
    <row r="74" spans="1:18" x14ac:dyDescent="0.25">
      <c r="A74" s="8" t="str">
        <f t="shared" si="6"/>
        <v>3129-1</v>
      </c>
      <c r="B74" s="9" t="s">
        <v>46</v>
      </c>
      <c r="C74" s="4">
        <v>3129</v>
      </c>
      <c r="D74" s="4" t="s">
        <v>8</v>
      </c>
      <c r="E74" s="9">
        <v>1</v>
      </c>
      <c r="G74" s="29"/>
      <c r="H74" s="16"/>
      <c r="I74" s="16"/>
      <c r="J74" s="16"/>
      <c r="K74" s="16"/>
      <c r="L74" s="16"/>
      <c r="M74" s="16"/>
      <c r="N74" s="16"/>
      <c r="O74" s="16"/>
      <c r="P74" s="23"/>
      <c r="Q74" s="71" t="str">
        <f t="shared" si="7"/>
        <v/>
      </c>
      <c r="R74" s="38">
        <f t="shared" si="8"/>
        <v>0</v>
      </c>
    </row>
    <row r="75" spans="1:18" x14ac:dyDescent="0.25">
      <c r="A75" s="8" t="str">
        <f t="shared" si="6"/>
        <v>3129-2</v>
      </c>
      <c r="B75" s="9" t="s">
        <v>46</v>
      </c>
      <c r="C75" s="4">
        <v>3129</v>
      </c>
      <c r="D75" s="4" t="s">
        <v>8</v>
      </c>
      <c r="E75" s="9">
        <v>2</v>
      </c>
      <c r="G75" s="29"/>
      <c r="H75" s="16"/>
      <c r="I75" s="16"/>
      <c r="J75" s="16"/>
      <c r="K75" s="16"/>
      <c r="L75" s="16"/>
      <c r="M75" s="16"/>
      <c r="N75" s="16"/>
      <c r="O75" s="16"/>
      <c r="P75" s="23"/>
      <c r="Q75" s="71" t="str">
        <f t="shared" si="7"/>
        <v/>
      </c>
      <c r="R75" s="38">
        <f t="shared" si="8"/>
        <v>0</v>
      </c>
    </row>
    <row r="76" spans="1:18" x14ac:dyDescent="0.25">
      <c r="A76" s="8" t="str">
        <f t="shared" si="6"/>
        <v>3129-3</v>
      </c>
      <c r="B76" s="9" t="s">
        <v>46</v>
      </c>
      <c r="C76" s="4">
        <v>3129</v>
      </c>
      <c r="D76" s="4" t="s">
        <v>8</v>
      </c>
      <c r="E76" s="9">
        <v>3</v>
      </c>
      <c r="G76" s="29"/>
      <c r="H76" s="16"/>
      <c r="I76" s="16"/>
      <c r="J76" s="16"/>
      <c r="K76" s="16"/>
      <c r="L76" s="16"/>
      <c r="M76" s="16"/>
      <c r="N76" s="16"/>
      <c r="O76" s="16"/>
      <c r="P76" s="23"/>
      <c r="Q76" s="71" t="str">
        <f t="shared" si="7"/>
        <v/>
      </c>
      <c r="R76" s="38">
        <f t="shared" si="8"/>
        <v>0</v>
      </c>
    </row>
    <row r="77" spans="1:18" x14ac:dyDescent="0.25">
      <c r="A77" s="8" t="str">
        <f t="shared" si="6"/>
        <v>3129-4</v>
      </c>
      <c r="B77" s="9" t="s">
        <v>46</v>
      </c>
      <c r="C77" s="4">
        <v>3129</v>
      </c>
      <c r="D77" s="4" t="s">
        <v>8</v>
      </c>
      <c r="E77" s="9">
        <v>4</v>
      </c>
      <c r="G77" s="29"/>
      <c r="H77" s="16"/>
      <c r="I77" s="16"/>
      <c r="J77" s="16"/>
      <c r="K77" s="16"/>
      <c r="L77" s="16"/>
      <c r="M77" s="16"/>
      <c r="N77" s="16"/>
      <c r="O77" s="16"/>
      <c r="P77" s="23"/>
      <c r="Q77" s="71" t="str">
        <f t="shared" si="7"/>
        <v/>
      </c>
      <c r="R77" s="38">
        <f t="shared" si="8"/>
        <v>0</v>
      </c>
    </row>
    <row r="78" spans="1:18" x14ac:dyDescent="0.25">
      <c r="A78" s="8" t="str">
        <f t="shared" si="6"/>
        <v>3129-5</v>
      </c>
      <c r="B78" s="9" t="s">
        <v>46</v>
      </c>
      <c r="C78" s="4">
        <v>3129</v>
      </c>
      <c r="D78" s="4" t="s">
        <v>8</v>
      </c>
      <c r="E78" s="9">
        <v>5</v>
      </c>
      <c r="G78" s="29"/>
      <c r="H78" s="16"/>
      <c r="I78" s="16"/>
      <c r="J78" s="16"/>
      <c r="K78" s="16"/>
      <c r="L78" s="16"/>
      <c r="M78" s="16"/>
      <c r="N78" s="16"/>
      <c r="O78" s="16"/>
      <c r="P78" s="23"/>
      <c r="Q78" s="71" t="str">
        <f t="shared" si="7"/>
        <v/>
      </c>
      <c r="R78" s="38">
        <f t="shared" si="8"/>
        <v>0</v>
      </c>
    </row>
    <row r="79" spans="1:18" x14ac:dyDescent="0.25">
      <c r="A79" s="8" t="str">
        <f t="shared" si="6"/>
        <v>3129-6</v>
      </c>
      <c r="B79" s="9" t="s">
        <v>46</v>
      </c>
      <c r="C79" s="4">
        <v>3129</v>
      </c>
      <c r="D79" s="4" t="s">
        <v>8</v>
      </c>
      <c r="E79" s="9">
        <v>6</v>
      </c>
      <c r="G79" s="29"/>
      <c r="H79" s="16"/>
      <c r="I79" s="16"/>
      <c r="J79" s="16"/>
      <c r="K79" s="16"/>
      <c r="L79" s="16"/>
      <c r="M79" s="16"/>
      <c r="N79" s="16"/>
      <c r="O79" s="16"/>
      <c r="P79" s="23"/>
      <c r="Q79" s="71" t="str">
        <f t="shared" si="7"/>
        <v/>
      </c>
      <c r="R79" s="38">
        <f t="shared" si="8"/>
        <v>0</v>
      </c>
    </row>
    <row r="80" spans="1:18" x14ac:dyDescent="0.25">
      <c r="A80" s="8" t="str">
        <f t="shared" si="6"/>
        <v>3129-7</v>
      </c>
      <c r="B80" s="9" t="s">
        <v>46</v>
      </c>
      <c r="C80" s="4">
        <v>3129</v>
      </c>
      <c r="D80" s="4" t="s">
        <v>8</v>
      </c>
      <c r="E80" s="9">
        <v>7</v>
      </c>
      <c r="G80" s="29"/>
      <c r="H80" s="16"/>
      <c r="I80" s="16"/>
      <c r="J80" s="16"/>
      <c r="K80" s="16"/>
      <c r="L80" s="16"/>
      <c r="M80" s="16"/>
      <c r="N80" s="16"/>
      <c r="O80" s="16"/>
      <c r="P80" s="23"/>
      <c r="Q80" s="71" t="str">
        <f t="shared" si="7"/>
        <v/>
      </c>
      <c r="R80" s="38">
        <f t="shared" si="8"/>
        <v>0</v>
      </c>
    </row>
    <row r="81" spans="1:18" x14ac:dyDescent="0.25">
      <c r="A81" s="8" t="str">
        <f t="shared" si="6"/>
        <v>3129-8</v>
      </c>
      <c r="B81" s="9" t="s">
        <v>46</v>
      </c>
      <c r="C81" s="4">
        <v>3129</v>
      </c>
      <c r="D81" s="4" t="s">
        <v>8</v>
      </c>
      <c r="E81" s="9">
        <v>8</v>
      </c>
      <c r="G81" s="29"/>
      <c r="H81" s="16"/>
      <c r="I81" s="16"/>
      <c r="J81" s="16"/>
      <c r="K81" s="16"/>
      <c r="L81" s="16"/>
      <c r="M81" s="16"/>
      <c r="N81" s="16"/>
      <c r="O81" s="16"/>
      <c r="P81" s="23"/>
      <c r="Q81" s="71" t="str">
        <f t="shared" si="7"/>
        <v/>
      </c>
      <c r="R81" s="38">
        <f t="shared" si="8"/>
        <v>0</v>
      </c>
    </row>
    <row r="82" spans="1:18" x14ac:dyDescent="0.25">
      <c r="A82" s="8" t="str">
        <f t="shared" si="6"/>
        <v>3129-9</v>
      </c>
      <c r="B82" s="9" t="s">
        <v>46</v>
      </c>
      <c r="C82" s="4">
        <v>3129</v>
      </c>
      <c r="D82" s="4" t="s">
        <v>8</v>
      </c>
      <c r="E82" s="9">
        <v>9</v>
      </c>
      <c r="G82" s="29"/>
      <c r="H82" s="16"/>
      <c r="I82" s="16"/>
      <c r="J82" s="16"/>
      <c r="K82" s="16"/>
      <c r="L82" s="16"/>
      <c r="M82" s="16"/>
      <c r="N82" s="16"/>
      <c r="O82" s="16"/>
      <c r="P82" s="23"/>
      <c r="Q82" s="71" t="str">
        <f t="shared" si="7"/>
        <v/>
      </c>
      <c r="R82" s="38">
        <f t="shared" si="8"/>
        <v>0</v>
      </c>
    </row>
    <row r="83" spans="1:18" x14ac:dyDescent="0.25">
      <c r="A83" s="8" t="str">
        <f t="shared" si="6"/>
        <v>3134-1</v>
      </c>
      <c r="B83" s="9" t="s">
        <v>46</v>
      </c>
      <c r="C83" s="4">
        <v>3134</v>
      </c>
      <c r="D83" s="4" t="s">
        <v>5</v>
      </c>
      <c r="E83" s="9">
        <v>1</v>
      </c>
      <c r="G83" s="29"/>
      <c r="H83" s="16"/>
      <c r="I83" s="16"/>
      <c r="J83" s="16"/>
      <c r="K83" s="16"/>
      <c r="L83" s="16"/>
      <c r="M83" s="16"/>
      <c r="N83" s="16"/>
      <c r="O83" s="16"/>
      <c r="P83" s="23"/>
      <c r="Q83" s="71" t="str">
        <f t="shared" si="7"/>
        <v/>
      </c>
      <c r="R83" s="38">
        <f t="shared" si="8"/>
        <v>0</v>
      </c>
    </row>
    <row r="84" spans="1:18" x14ac:dyDescent="0.25">
      <c r="A84" s="8" t="str">
        <f t="shared" si="6"/>
        <v>3134-2</v>
      </c>
      <c r="B84" s="9" t="s">
        <v>46</v>
      </c>
      <c r="C84" s="4">
        <v>3134</v>
      </c>
      <c r="D84" s="4" t="s">
        <v>5</v>
      </c>
      <c r="E84" s="9">
        <v>2</v>
      </c>
      <c r="G84" s="29"/>
      <c r="H84" s="16"/>
      <c r="I84" s="16"/>
      <c r="J84" s="16"/>
      <c r="K84" s="16"/>
      <c r="L84" s="16"/>
      <c r="M84" s="16"/>
      <c r="N84" s="16"/>
      <c r="O84" s="16"/>
      <c r="P84" s="23"/>
      <c r="Q84" s="71" t="str">
        <f t="shared" si="7"/>
        <v/>
      </c>
      <c r="R84" s="38">
        <f t="shared" si="8"/>
        <v>0</v>
      </c>
    </row>
    <row r="85" spans="1:18" ht="15.75" thickBot="1" x14ac:dyDescent="0.3">
      <c r="A85" s="24" t="str">
        <f t="shared" si="6"/>
        <v>3134-3</v>
      </c>
      <c r="B85" s="9" t="s">
        <v>46</v>
      </c>
      <c r="C85" s="10">
        <v>3134</v>
      </c>
      <c r="D85" s="10" t="s">
        <v>5</v>
      </c>
      <c r="E85" s="25">
        <v>3</v>
      </c>
      <c r="G85" s="30"/>
      <c r="H85" s="26"/>
      <c r="I85" s="26"/>
      <c r="J85" s="26"/>
      <c r="K85" s="26"/>
      <c r="L85" s="26"/>
      <c r="M85" s="26"/>
      <c r="N85" s="26"/>
      <c r="O85" s="26"/>
      <c r="P85" s="27"/>
      <c r="Q85" s="71" t="str">
        <f t="shared" si="7"/>
        <v/>
      </c>
      <c r="R85" s="38">
        <f t="shared" si="8"/>
        <v>0</v>
      </c>
    </row>
    <row r="86" spans="1:18" x14ac:dyDescent="0.25">
      <c r="A86" s="19" t="str">
        <f t="shared" si="6"/>
        <v>3134-4</v>
      </c>
      <c r="B86" s="9" t="s">
        <v>46</v>
      </c>
      <c r="C86" s="2">
        <v>3134</v>
      </c>
      <c r="D86" s="2" t="s">
        <v>5</v>
      </c>
      <c r="E86" s="20">
        <v>4</v>
      </c>
      <c r="G86" s="28"/>
      <c r="H86" s="21"/>
      <c r="I86" s="21"/>
      <c r="J86" s="21"/>
      <c r="K86" s="21"/>
      <c r="L86" s="21"/>
      <c r="M86" s="21"/>
      <c r="N86" s="21"/>
      <c r="O86" s="21"/>
      <c r="P86" s="22"/>
      <c r="Q86" s="71" t="str">
        <f t="shared" si="7"/>
        <v/>
      </c>
      <c r="R86" s="38">
        <f t="shared" si="8"/>
        <v>0</v>
      </c>
    </row>
    <row r="87" spans="1:18" x14ac:dyDescent="0.25">
      <c r="A87" s="8" t="str">
        <f t="shared" si="6"/>
        <v>3134-5</v>
      </c>
      <c r="B87" s="9" t="s">
        <v>46</v>
      </c>
      <c r="C87" s="4">
        <v>3134</v>
      </c>
      <c r="D87" s="4" t="s">
        <v>5</v>
      </c>
      <c r="E87" s="9">
        <v>5</v>
      </c>
      <c r="G87" s="29"/>
      <c r="H87" s="16"/>
      <c r="I87" s="16"/>
      <c r="J87" s="16"/>
      <c r="K87" s="16"/>
      <c r="L87" s="16"/>
      <c r="M87" s="16"/>
      <c r="N87" s="16"/>
      <c r="O87" s="16"/>
      <c r="P87" s="23"/>
      <c r="Q87" s="71" t="str">
        <f t="shared" si="7"/>
        <v/>
      </c>
      <c r="R87" s="38">
        <f t="shared" si="8"/>
        <v>0</v>
      </c>
    </row>
    <row r="88" spans="1:18" x14ac:dyDescent="0.25">
      <c r="A88" s="8" t="str">
        <f t="shared" si="6"/>
        <v>3134-6</v>
      </c>
      <c r="B88" s="9" t="s">
        <v>46</v>
      </c>
      <c r="C88" s="4">
        <v>3134</v>
      </c>
      <c r="D88" s="4" t="s">
        <v>5</v>
      </c>
      <c r="E88" s="9">
        <v>6</v>
      </c>
      <c r="G88" s="29"/>
      <c r="H88" s="16"/>
      <c r="I88" s="16"/>
      <c r="J88" s="16"/>
      <c r="K88" s="16"/>
      <c r="L88" s="16"/>
      <c r="M88" s="16"/>
      <c r="N88" s="16"/>
      <c r="O88" s="16"/>
      <c r="P88" s="23"/>
      <c r="Q88" s="71" t="str">
        <f t="shared" si="7"/>
        <v/>
      </c>
      <c r="R88" s="38">
        <f t="shared" si="8"/>
        <v>0</v>
      </c>
    </row>
    <row r="89" spans="1:18" x14ac:dyDescent="0.25">
      <c r="A89" s="8" t="str">
        <f t="shared" si="6"/>
        <v>3134-7</v>
      </c>
      <c r="B89" s="9" t="s">
        <v>46</v>
      </c>
      <c r="C89" s="4">
        <v>3134</v>
      </c>
      <c r="D89" s="4" t="s">
        <v>5</v>
      </c>
      <c r="E89" s="9">
        <v>7</v>
      </c>
      <c r="G89" s="29"/>
      <c r="H89" s="16"/>
      <c r="I89" s="16"/>
      <c r="J89" s="16"/>
      <c r="K89" s="16"/>
      <c r="L89" s="16"/>
      <c r="M89" s="16"/>
      <c r="N89" s="16"/>
      <c r="O89" s="16"/>
      <c r="P89" s="23"/>
      <c r="Q89" s="71" t="str">
        <f t="shared" si="7"/>
        <v/>
      </c>
      <c r="R89" s="38">
        <f t="shared" si="8"/>
        <v>0</v>
      </c>
    </row>
    <row r="90" spans="1:18" x14ac:dyDescent="0.25">
      <c r="A90" s="8" t="str">
        <f t="shared" si="6"/>
        <v>3134-8</v>
      </c>
      <c r="B90" s="9" t="s">
        <v>46</v>
      </c>
      <c r="C90" s="4">
        <v>3134</v>
      </c>
      <c r="D90" s="4" t="s">
        <v>5</v>
      </c>
      <c r="E90" s="9">
        <v>8</v>
      </c>
      <c r="G90" s="29"/>
      <c r="H90" s="16"/>
      <c r="I90" s="16"/>
      <c r="J90" s="16"/>
      <c r="K90" s="16"/>
      <c r="L90" s="16"/>
      <c r="M90" s="16"/>
      <c r="N90" s="16"/>
      <c r="O90" s="16"/>
      <c r="P90" s="23"/>
      <c r="Q90" s="71" t="str">
        <f t="shared" si="7"/>
        <v/>
      </c>
      <c r="R90" s="38">
        <f t="shared" si="8"/>
        <v>0</v>
      </c>
    </row>
    <row r="91" spans="1:18" x14ac:dyDescent="0.25">
      <c r="A91" s="8" t="str">
        <f t="shared" si="6"/>
        <v>3134-9</v>
      </c>
      <c r="B91" s="9" t="s">
        <v>46</v>
      </c>
      <c r="C91" s="4">
        <v>3134</v>
      </c>
      <c r="D91" s="4" t="s">
        <v>5</v>
      </c>
      <c r="E91" s="9">
        <v>9</v>
      </c>
      <c r="G91" s="29"/>
      <c r="H91" s="16"/>
      <c r="I91" s="16"/>
      <c r="J91" s="16"/>
      <c r="K91" s="16"/>
      <c r="L91" s="16"/>
      <c r="M91" s="16"/>
      <c r="N91" s="16"/>
      <c r="O91" s="16"/>
      <c r="P91" s="23"/>
      <c r="Q91" s="71" t="str">
        <f t="shared" si="7"/>
        <v/>
      </c>
      <c r="R91" s="38">
        <f t="shared" si="8"/>
        <v>0</v>
      </c>
    </row>
    <row r="92" spans="1:18" hidden="1" x14ac:dyDescent="0.25">
      <c r="A92" s="8" t="str">
        <f t="shared" si="6"/>
        <v>3126-1</v>
      </c>
      <c r="B92" s="9"/>
      <c r="C92" s="4">
        <v>3126</v>
      </c>
      <c r="D92" s="4" t="s">
        <v>13</v>
      </c>
      <c r="E92" s="9">
        <v>1</v>
      </c>
      <c r="G92" s="29"/>
      <c r="H92" s="16"/>
      <c r="I92" s="16"/>
      <c r="J92" s="16"/>
      <c r="K92" s="16"/>
      <c r="L92" s="16"/>
      <c r="M92" s="16"/>
      <c r="N92" s="16"/>
      <c r="O92" s="16"/>
      <c r="P92" s="23"/>
      <c r="Q92" s="71" t="str">
        <f t="shared" si="7"/>
        <v/>
      </c>
      <c r="R92" s="38">
        <f t="shared" si="8"/>
        <v>0</v>
      </c>
    </row>
    <row r="93" spans="1:18" hidden="1" x14ac:dyDescent="0.25">
      <c r="A93" s="8" t="str">
        <f t="shared" si="6"/>
        <v>3126-2</v>
      </c>
      <c r="B93" s="9"/>
      <c r="C93" s="4">
        <v>3126</v>
      </c>
      <c r="D93" s="4" t="s">
        <v>13</v>
      </c>
      <c r="E93" s="9">
        <v>2</v>
      </c>
      <c r="G93" s="29"/>
      <c r="H93" s="16"/>
      <c r="I93" s="16"/>
      <c r="J93" s="16"/>
      <c r="K93" s="16"/>
      <c r="L93" s="16"/>
      <c r="M93" s="16"/>
      <c r="N93" s="16"/>
      <c r="O93" s="16"/>
      <c r="P93" s="23"/>
      <c r="Q93" s="71" t="str">
        <f t="shared" si="7"/>
        <v/>
      </c>
      <c r="R93" s="38">
        <f t="shared" si="8"/>
        <v>0</v>
      </c>
    </row>
    <row r="94" spans="1:18" hidden="1" x14ac:dyDescent="0.25">
      <c r="A94" s="8" t="str">
        <f t="shared" si="6"/>
        <v>3126-3</v>
      </c>
      <c r="B94" s="9"/>
      <c r="C94" s="4">
        <v>3126</v>
      </c>
      <c r="D94" s="4" t="s">
        <v>13</v>
      </c>
      <c r="E94" s="9">
        <v>3</v>
      </c>
      <c r="G94" s="29"/>
      <c r="H94" s="16"/>
      <c r="I94" s="16"/>
      <c r="J94" s="16"/>
      <c r="K94" s="16"/>
      <c r="L94" s="16"/>
      <c r="M94" s="16"/>
      <c r="N94" s="16"/>
      <c r="O94" s="16"/>
      <c r="P94" s="23"/>
      <c r="Q94" s="71" t="str">
        <f t="shared" si="7"/>
        <v/>
      </c>
      <c r="R94" s="38">
        <f t="shared" si="8"/>
        <v>0</v>
      </c>
    </row>
    <row r="95" spans="1:18" hidden="1" x14ac:dyDescent="0.25">
      <c r="A95" s="8" t="str">
        <f t="shared" si="6"/>
        <v>3126-4</v>
      </c>
      <c r="B95" s="9"/>
      <c r="C95" s="4">
        <v>3126</v>
      </c>
      <c r="D95" s="4" t="s">
        <v>13</v>
      </c>
      <c r="E95" s="9">
        <v>4</v>
      </c>
      <c r="G95" s="29"/>
      <c r="H95" s="16"/>
      <c r="I95" s="16"/>
      <c r="J95" s="16"/>
      <c r="K95" s="16"/>
      <c r="L95" s="16"/>
      <c r="M95" s="16"/>
      <c r="N95" s="16"/>
      <c r="O95" s="16"/>
      <c r="P95" s="23"/>
      <c r="Q95" s="71" t="str">
        <f t="shared" si="7"/>
        <v/>
      </c>
      <c r="R95" s="38">
        <f t="shared" si="8"/>
        <v>0</v>
      </c>
    </row>
    <row r="96" spans="1:18" hidden="1" x14ac:dyDescent="0.25">
      <c r="A96" s="8" t="str">
        <f t="shared" si="6"/>
        <v>3126-5</v>
      </c>
      <c r="B96" s="9"/>
      <c r="C96" s="4">
        <v>3126</v>
      </c>
      <c r="D96" s="4" t="s">
        <v>13</v>
      </c>
      <c r="E96" s="9">
        <v>5</v>
      </c>
      <c r="G96" s="29"/>
      <c r="H96" s="16"/>
      <c r="I96" s="16"/>
      <c r="J96" s="16"/>
      <c r="K96" s="16"/>
      <c r="L96" s="16"/>
      <c r="M96" s="16"/>
      <c r="N96" s="16"/>
      <c r="O96" s="16"/>
      <c r="P96" s="23"/>
      <c r="Q96" s="71" t="str">
        <f t="shared" si="7"/>
        <v/>
      </c>
      <c r="R96" s="38">
        <f t="shared" si="8"/>
        <v>0</v>
      </c>
    </row>
    <row r="97" spans="1:18" ht="15.75" hidden="1" thickBot="1" x14ac:dyDescent="0.3">
      <c r="A97" s="24" t="str">
        <f t="shared" si="6"/>
        <v>3126-6</v>
      </c>
      <c r="B97" s="25"/>
      <c r="C97" s="10">
        <v>3126</v>
      </c>
      <c r="D97" s="10" t="s">
        <v>13</v>
      </c>
      <c r="E97" s="25">
        <v>6</v>
      </c>
      <c r="G97" s="30"/>
      <c r="H97" s="26"/>
      <c r="I97" s="26"/>
      <c r="J97" s="26"/>
      <c r="K97" s="26"/>
      <c r="L97" s="26"/>
      <c r="M97" s="26"/>
      <c r="N97" s="26"/>
      <c r="O97" s="26"/>
      <c r="P97" s="27"/>
      <c r="Q97" s="71" t="str">
        <f t="shared" si="7"/>
        <v/>
      </c>
      <c r="R97" s="38">
        <f t="shared" si="8"/>
        <v>0</v>
      </c>
    </row>
    <row r="98" spans="1:18" hidden="1" x14ac:dyDescent="0.25">
      <c r="A98" s="19" t="str">
        <f t="shared" ref="A98:A129" si="9">CONCATENATE(C98,"-",E98)</f>
        <v>3126-7</v>
      </c>
      <c r="B98" s="20"/>
      <c r="C98" s="2">
        <v>3126</v>
      </c>
      <c r="D98" s="2" t="s">
        <v>13</v>
      </c>
      <c r="E98" s="20">
        <v>7</v>
      </c>
      <c r="G98" s="28"/>
      <c r="H98" s="21"/>
      <c r="I98" s="21"/>
      <c r="J98" s="21"/>
      <c r="K98" s="21"/>
      <c r="L98" s="21"/>
      <c r="M98" s="21"/>
      <c r="N98" s="21"/>
      <c r="O98" s="21"/>
      <c r="P98" s="22"/>
      <c r="Q98" s="71" t="str">
        <f t="shared" ref="Q98:Q129" si="10">IF(COUNT(G98:P98)=0,"",COUNTIFS(G98:P98,10)+COUNTIFS(G98:P98,"m")+R98*0.0001)</f>
        <v/>
      </c>
      <c r="R98" s="38">
        <f t="shared" ref="R98:R129" si="11">COUNTIFS(G98:P98,"m")</f>
        <v>0</v>
      </c>
    </row>
    <row r="99" spans="1:18" hidden="1" x14ac:dyDescent="0.25">
      <c r="A99" s="8" t="str">
        <f t="shared" si="9"/>
        <v>3126-8</v>
      </c>
      <c r="B99" s="9"/>
      <c r="C99" s="4">
        <v>3126</v>
      </c>
      <c r="D99" s="4" t="s">
        <v>13</v>
      </c>
      <c r="E99" s="9">
        <v>8</v>
      </c>
      <c r="G99" s="29"/>
      <c r="H99" s="16"/>
      <c r="I99" s="16"/>
      <c r="J99" s="16"/>
      <c r="K99" s="16"/>
      <c r="L99" s="16"/>
      <c r="M99" s="16"/>
      <c r="N99" s="16"/>
      <c r="O99" s="16"/>
      <c r="P99" s="23"/>
      <c r="Q99" s="71" t="str">
        <f t="shared" si="10"/>
        <v/>
      </c>
      <c r="R99" s="38">
        <f t="shared" si="11"/>
        <v>0</v>
      </c>
    </row>
    <row r="100" spans="1:18" hidden="1" x14ac:dyDescent="0.25">
      <c r="A100" s="8" t="str">
        <f t="shared" si="9"/>
        <v>3126-9</v>
      </c>
      <c r="B100" s="9"/>
      <c r="C100" s="4">
        <v>3126</v>
      </c>
      <c r="D100" s="4" t="s">
        <v>13</v>
      </c>
      <c r="E100" s="9">
        <v>9</v>
      </c>
      <c r="G100" s="29"/>
      <c r="H100" s="16"/>
      <c r="I100" s="16"/>
      <c r="J100" s="16"/>
      <c r="K100" s="16"/>
      <c r="L100" s="16"/>
      <c r="M100" s="16"/>
      <c r="N100" s="16"/>
      <c r="O100" s="16"/>
      <c r="P100" s="23"/>
      <c r="Q100" s="71" t="str">
        <f t="shared" si="10"/>
        <v/>
      </c>
      <c r="R100" s="38">
        <f t="shared" si="11"/>
        <v>0</v>
      </c>
    </row>
    <row r="101" spans="1:18" hidden="1" x14ac:dyDescent="0.25">
      <c r="A101" s="8" t="str">
        <f t="shared" si="9"/>
        <v>3118-1</v>
      </c>
      <c r="B101" s="9"/>
      <c r="C101" s="4">
        <v>3118</v>
      </c>
      <c r="D101" s="4" t="s">
        <v>14</v>
      </c>
      <c r="E101" s="9">
        <v>1</v>
      </c>
      <c r="G101" s="29"/>
      <c r="H101" s="16"/>
      <c r="I101" s="16"/>
      <c r="J101" s="16"/>
      <c r="K101" s="16"/>
      <c r="L101" s="16"/>
      <c r="M101" s="16"/>
      <c r="N101" s="16"/>
      <c r="O101" s="16"/>
      <c r="P101" s="23"/>
      <c r="Q101" s="71" t="str">
        <f t="shared" si="10"/>
        <v/>
      </c>
      <c r="R101" s="38">
        <f t="shared" si="11"/>
        <v>0</v>
      </c>
    </row>
    <row r="102" spans="1:18" hidden="1" x14ac:dyDescent="0.25">
      <c r="A102" s="8" t="str">
        <f t="shared" si="9"/>
        <v>3118-2</v>
      </c>
      <c r="B102" s="9"/>
      <c r="C102" s="4">
        <v>3118</v>
      </c>
      <c r="D102" s="4" t="s">
        <v>14</v>
      </c>
      <c r="E102" s="9">
        <v>2</v>
      </c>
      <c r="G102" s="29"/>
      <c r="H102" s="16"/>
      <c r="I102" s="16"/>
      <c r="J102" s="16"/>
      <c r="K102" s="16"/>
      <c r="L102" s="16"/>
      <c r="M102" s="16"/>
      <c r="N102" s="16"/>
      <c r="O102" s="16"/>
      <c r="P102" s="23"/>
      <c r="Q102" s="71" t="str">
        <f t="shared" si="10"/>
        <v/>
      </c>
      <c r="R102" s="38">
        <f t="shared" si="11"/>
        <v>0</v>
      </c>
    </row>
    <row r="103" spans="1:18" hidden="1" x14ac:dyDescent="0.25">
      <c r="A103" s="8" t="str">
        <f t="shared" si="9"/>
        <v>3118-3</v>
      </c>
      <c r="B103" s="9"/>
      <c r="C103" s="4">
        <v>3118</v>
      </c>
      <c r="D103" s="4" t="s">
        <v>14</v>
      </c>
      <c r="E103" s="9">
        <v>3</v>
      </c>
      <c r="G103" s="29"/>
      <c r="H103" s="16"/>
      <c r="I103" s="16"/>
      <c r="J103" s="16"/>
      <c r="K103" s="16"/>
      <c r="L103" s="16"/>
      <c r="M103" s="16"/>
      <c r="N103" s="16"/>
      <c r="O103" s="16"/>
      <c r="P103" s="23"/>
      <c r="Q103" s="71" t="str">
        <f t="shared" si="10"/>
        <v/>
      </c>
      <c r="R103" s="38">
        <f t="shared" si="11"/>
        <v>0</v>
      </c>
    </row>
    <row r="104" spans="1:18" hidden="1" x14ac:dyDescent="0.25">
      <c r="A104" s="8" t="str">
        <f t="shared" si="9"/>
        <v>3118-4</v>
      </c>
      <c r="B104" s="9"/>
      <c r="C104" s="4">
        <v>3118</v>
      </c>
      <c r="D104" s="4" t="s">
        <v>14</v>
      </c>
      <c r="E104" s="9">
        <v>4</v>
      </c>
      <c r="G104" s="29"/>
      <c r="H104" s="16"/>
      <c r="I104" s="16"/>
      <c r="J104" s="16"/>
      <c r="K104" s="16"/>
      <c r="L104" s="16"/>
      <c r="M104" s="16"/>
      <c r="N104" s="16"/>
      <c r="O104" s="16"/>
      <c r="P104" s="23"/>
      <c r="Q104" s="71" t="str">
        <f t="shared" si="10"/>
        <v/>
      </c>
      <c r="R104" s="38">
        <f t="shared" si="11"/>
        <v>0</v>
      </c>
    </row>
    <row r="105" spans="1:18" hidden="1" x14ac:dyDescent="0.25">
      <c r="A105" s="8" t="str">
        <f t="shared" si="9"/>
        <v>3118-5</v>
      </c>
      <c r="B105" s="9"/>
      <c r="C105" s="4">
        <v>3118</v>
      </c>
      <c r="D105" s="4" t="s">
        <v>14</v>
      </c>
      <c r="E105" s="9">
        <v>5</v>
      </c>
      <c r="G105" s="29"/>
      <c r="H105" s="16"/>
      <c r="I105" s="16"/>
      <c r="J105" s="16"/>
      <c r="K105" s="16"/>
      <c r="L105" s="16"/>
      <c r="M105" s="16"/>
      <c r="N105" s="16"/>
      <c r="O105" s="16"/>
      <c r="P105" s="23"/>
      <c r="Q105" s="71" t="str">
        <f t="shared" si="10"/>
        <v/>
      </c>
      <c r="R105" s="38">
        <f t="shared" si="11"/>
        <v>0</v>
      </c>
    </row>
    <row r="106" spans="1:18" hidden="1" x14ac:dyDescent="0.25">
      <c r="A106" s="8" t="str">
        <f t="shared" si="9"/>
        <v>3118-6</v>
      </c>
      <c r="B106" s="9"/>
      <c r="C106" s="4">
        <v>3118</v>
      </c>
      <c r="D106" s="4" t="s">
        <v>14</v>
      </c>
      <c r="E106" s="9">
        <v>6</v>
      </c>
      <c r="G106" s="29"/>
      <c r="H106" s="16"/>
      <c r="I106" s="16"/>
      <c r="J106" s="16"/>
      <c r="K106" s="16"/>
      <c r="L106" s="16"/>
      <c r="M106" s="16"/>
      <c r="N106" s="16"/>
      <c r="O106" s="16"/>
      <c r="P106" s="23"/>
      <c r="Q106" s="71" t="str">
        <f t="shared" si="10"/>
        <v/>
      </c>
      <c r="R106" s="38">
        <f t="shared" si="11"/>
        <v>0</v>
      </c>
    </row>
    <row r="107" spans="1:18" hidden="1" x14ac:dyDescent="0.25">
      <c r="A107" s="8" t="str">
        <f t="shared" si="9"/>
        <v>3118-7</v>
      </c>
      <c r="B107" s="9"/>
      <c r="C107" s="4">
        <v>3118</v>
      </c>
      <c r="D107" s="4" t="s">
        <v>14</v>
      </c>
      <c r="E107" s="9">
        <v>7</v>
      </c>
      <c r="G107" s="29"/>
      <c r="H107" s="16"/>
      <c r="I107" s="16"/>
      <c r="J107" s="16"/>
      <c r="K107" s="16"/>
      <c r="L107" s="16"/>
      <c r="M107" s="16"/>
      <c r="N107" s="16"/>
      <c r="O107" s="16"/>
      <c r="P107" s="23"/>
      <c r="Q107" s="71" t="str">
        <f t="shared" si="10"/>
        <v/>
      </c>
      <c r="R107" s="38">
        <f t="shared" si="11"/>
        <v>0</v>
      </c>
    </row>
    <row r="108" spans="1:18" hidden="1" x14ac:dyDescent="0.25">
      <c r="A108" s="8" t="str">
        <f t="shared" si="9"/>
        <v>3118-8</v>
      </c>
      <c r="B108" s="9"/>
      <c r="C108" s="4">
        <v>3118</v>
      </c>
      <c r="D108" s="4" t="s">
        <v>14</v>
      </c>
      <c r="E108" s="9">
        <v>8</v>
      </c>
      <c r="G108" s="29"/>
      <c r="H108" s="16"/>
      <c r="I108" s="16"/>
      <c r="J108" s="16"/>
      <c r="K108" s="16"/>
      <c r="L108" s="16"/>
      <c r="M108" s="16"/>
      <c r="N108" s="16"/>
      <c r="O108" s="16"/>
      <c r="P108" s="23"/>
      <c r="Q108" s="71" t="str">
        <f t="shared" si="10"/>
        <v/>
      </c>
      <c r="R108" s="38">
        <f t="shared" si="11"/>
        <v>0</v>
      </c>
    </row>
    <row r="109" spans="1:18" hidden="1" x14ac:dyDescent="0.25">
      <c r="A109" s="8" t="str">
        <f t="shared" si="9"/>
        <v>3118-9</v>
      </c>
      <c r="B109" s="9"/>
      <c r="C109" s="4">
        <v>3118</v>
      </c>
      <c r="D109" s="4" t="s">
        <v>14</v>
      </c>
      <c r="E109" s="9">
        <v>9</v>
      </c>
      <c r="G109" s="29"/>
      <c r="H109" s="16"/>
      <c r="I109" s="16"/>
      <c r="J109" s="16"/>
      <c r="K109" s="16"/>
      <c r="L109" s="16"/>
      <c r="M109" s="16"/>
      <c r="N109" s="16"/>
      <c r="O109" s="16"/>
      <c r="P109" s="23"/>
      <c r="Q109" s="71" t="str">
        <f t="shared" si="10"/>
        <v/>
      </c>
      <c r="R109" s="38">
        <f t="shared" si="11"/>
        <v>0</v>
      </c>
    </row>
    <row r="110" spans="1:18" hidden="1" x14ac:dyDescent="0.25">
      <c r="A110" s="8" t="str">
        <f t="shared" si="9"/>
        <v>3162-1</v>
      </c>
      <c r="B110" s="9"/>
      <c r="C110" s="4">
        <v>3162</v>
      </c>
      <c r="D110" s="4" t="s">
        <v>21</v>
      </c>
      <c r="E110" s="9">
        <v>1</v>
      </c>
      <c r="G110" s="29"/>
      <c r="H110" s="16"/>
      <c r="I110" s="16"/>
      <c r="J110" s="16"/>
      <c r="K110" s="16"/>
      <c r="L110" s="16"/>
      <c r="M110" s="16"/>
      <c r="N110" s="16"/>
      <c r="O110" s="16"/>
      <c r="P110" s="23"/>
      <c r="Q110" s="71" t="str">
        <f t="shared" si="10"/>
        <v/>
      </c>
      <c r="R110" s="38">
        <f t="shared" si="11"/>
        <v>0</v>
      </c>
    </row>
    <row r="111" spans="1:18" hidden="1" x14ac:dyDescent="0.25">
      <c r="A111" s="8" t="str">
        <f t="shared" si="9"/>
        <v>3162-2</v>
      </c>
      <c r="B111" s="9"/>
      <c r="C111" s="4">
        <v>3162</v>
      </c>
      <c r="D111" s="4" t="s">
        <v>21</v>
      </c>
      <c r="E111" s="9">
        <v>2</v>
      </c>
      <c r="G111" s="29"/>
      <c r="H111" s="16"/>
      <c r="I111" s="16"/>
      <c r="J111" s="16"/>
      <c r="K111" s="16"/>
      <c r="L111" s="16"/>
      <c r="M111" s="16"/>
      <c r="N111" s="16"/>
      <c r="O111" s="16"/>
      <c r="P111" s="23"/>
      <c r="Q111" s="71" t="str">
        <f t="shared" si="10"/>
        <v/>
      </c>
      <c r="R111" s="38">
        <f t="shared" si="11"/>
        <v>0</v>
      </c>
    </row>
    <row r="112" spans="1:18" hidden="1" x14ac:dyDescent="0.25">
      <c r="A112" s="8" t="str">
        <f t="shared" si="9"/>
        <v>3162-3</v>
      </c>
      <c r="B112" s="9"/>
      <c r="C112" s="4">
        <v>3162</v>
      </c>
      <c r="D112" s="4" t="s">
        <v>21</v>
      </c>
      <c r="E112" s="9">
        <v>3</v>
      </c>
      <c r="G112" s="29"/>
      <c r="H112" s="16"/>
      <c r="I112" s="16"/>
      <c r="J112" s="16"/>
      <c r="K112" s="16"/>
      <c r="L112" s="16"/>
      <c r="M112" s="16"/>
      <c r="N112" s="16"/>
      <c r="O112" s="16"/>
      <c r="P112" s="23"/>
      <c r="Q112" s="71" t="str">
        <f t="shared" si="10"/>
        <v/>
      </c>
      <c r="R112" s="38">
        <f t="shared" si="11"/>
        <v>0</v>
      </c>
    </row>
    <row r="113" spans="1:18" hidden="1" x14ac:dyDescent="0.25">
      <c r="A113" s="8" t="str">
        <f t="shared" si="9"/>
        <v>3162-4</v>
      </c>
      <c r="B113" s="9"/>
      <c r="C113" s="4">
        <v>3162</v>
      </c>
      <c r="D113" s="4" t="s">
        <v>21</v>
      </c>
      <c r="E113" s="9">
        <v>4</v>
      </c>
      <c r="G113" s="29"/>
      <c r="H113" s="16"/>
      <c r="I113" s="16"/>
      <c r="J113" s="16"/>
      <c r="K113" s="16"/>
      <c r="L113" s="16"/>
      <c r="M113" s="16"/>
      <c r="N113" s="16"/>
      <c r="O113" s="16"/>
      <c r="P113" s="23"/>
      <c r="Q113" s="71" t="str">
        <f t="shared" si="10"/>
        <v/>
      </c>
      <c r="R113" s="38">
        <f t="shared" si="11"/>
        <v>0</v>
      </c>
    </row>
    <row r="114" spans="1:18" hidden="1" x14ac:dyDescent="0.25">
      <c r="A114" s="8" t="str">
        <f t="shared" si="9"/>
        <v>3162-5</v>
      </c>
      <c r="B114" s="9"/>
      <c r="C114" s="4">
        <v>3162</v>
      </c>
      <c r="D114" s="4" t="s">
        <v>21</v>
      </c>
      <c r="E114" s="9">
        <v>5</v>
      </c>
      <c r="G114" s="29"/>
      <c r="H114" s="16"/>
      <c r="I114" s="16"/>
      <c r="J114" s="16"/>
      <c r="K114" s="16"/>
      <c r="L114" s="16"/>
      <c r="M114" s="16"/>
      <c r="N114" s="16"/>
      <c r="O114" s="16"/>
      <c r="P114" s="23"/>
      <c r="Q114" s="71" t="str">
        <f t="shared" si="10"/>
        <v/>
      </c>
      <c r="R114" s="38">
        <f t="shared" si="11"/>
        <v>0</v>
      </c>
    </row>
    <row r="115" spans="1:18" hidden="1" x14ac:dyDescent="0.25">
      <c r="A115" s="8" t="str">
        <f t="shared" si="9"/>
        <v>3162-6</v>
      </c>
      <c r="B115" s="9"/>
      <c r="C115" s="4">
        <v>3162</v>
      </c>
      <c r="D115" s="4" t="s">
        <v>21</v>
      </c>
      <c r="E115" s="9">
        <v>6</v>
      </c>
      <c r="G115" s="29"/>
      <c r="H115" s="16"/>
      <c r="I115" s="16"/>
      <c r="J115" s="16"/>
      <c r="K115" s="16"/>
      <c r="L115" s="16"/>
      <c r="M115" s="16"/>
      <c r="N115" s="16"/>
      <c r="O115" s="16"/>
      <c r="P115" s="23"/>
      <c r="Q115" s="71" t="str">
        <f t="shared" si="10"/>
        <v/>
      </c>
      <c r="R115" s="38">
        <f t="shared" si="11"/>
        <v>0</v>
      </c>
    </row>
    <row r="116" spans="1:18" hidden="1" x14ac:dyDescent="0.25">
      <c r="A116" s="8" t="str">
        <f t="shared" si="9"/>
        <v>3162-7</v>
      </c>
      <c r="B116" s="9"/>
      <c r="C116" s="4">
        <v>3162</v>
      </c>
      <c r="D116" s="4" t="s">
        <v>21</v>
      </c>
      <c r="E116" s="9">
        <v>7</v>
      </c>
      <c r="G116" s="29"/>
      <c r="H116" s="16"/>
      <c r="I116" s="16"/>
      <c r="J116" s="16"/>
      <c r="K116" s="16"/>
      <c r="L116" s="16"/>
      <c r="M116" s="16"/>
      <c r="N116" s="16"/>
      <c r="O116" s="16"/>
      <c r="P116" s="23"/>
      <c r="Q116" s="71" t="str">
        <f t="shared" si="10"/>
        <v/>
      </c>
      <c r="R116" s="38">
        <f t="shared" si="11"/>
        <v>0</v>
      </c>
    </row>
    <row r="117" spans="1:18" hidden="1" x14ac:dyDescent="0.25">
      <c r="A117" s="8" t="str">
        <f t="shared" si="9"/>
        <v>3162-8</v>
      </c>
      <c r="B117" s="9"/>
      <c r="C117" s="4">
        <v>3162</v>
      </c>
      <c r="D117" s="4" t="s">
        <v>21</v>
      </c>
      <c r="E117" s="9">
        <v>8</v>
      </c>
      <c r="G117" s="29"/>
      <c r="H117" s="16"/>
      <c r="I117" s="16"/>
      <c r="J117" s="16"/>
      <c r="K117" s="16"/>
      <c r="L117" s="16"/>
      <c r="M117" s="16"/>
      <c r="N117" s="16"/>
      <c r="O117" s="16"/>
      <c r="P117" s="23"/>
      <c r="Q117" s="71" t="str">
        <f t="shared" si="10"/>
        <v/>
      </c>
      <c r="R117" s="38">
        <f t="shared" si="11"/>
        <v>0</v>
      </c>
    </row>
    <row r="118" spans="1:18" ht="15.75" hidden="1" thickBot="1" x14ac:dyDescent="0.3">
      <c r="A118" s="24" t="str">
        <f t="shared" si="9"/>
        <v>3162-9</v>
      </c>
      <c r="B118" s="25"/>
      <c r="C118" s="10">
        <v>3162</v>
      </c>
      <c r="D118" s="10" t="s">
        <v>21</v>
      </c>
      <c r="E118" s="25">
        <v>9</v>
      </c>
      <c r="G118" s="30"/>
      <c r="H118" s="26"/>
      <c r="I118" s="26"/>
      <c r="J118" s="26"/>
      <c r="K118" s="26"/>
      <c r="L118" s="26"/>
      <c r="M118" s="26"/>
      <c r="N118" s="26"/>
      <c r="O118" s="26"/>
      <c r="P118" s="27"/>
      <c r="Q118" s="71" t="str">
        <f t="shared" si="10"/>
        <v/>
      </c>
      <c r="R118" s="38">
        <f t="shared" si="11"/>
        <v>0</v>
      </c>
    </row>
    <row r="119" spans="1:18" hidden="1" x14ac:dyDescent="0.25">
      <c r="A119" s="19" t="str">
        <f t="shared" si="9"/>
        <v>3168-1</v>
      </c>
      <c r="B119" s="20"/>
      <c r="C119" s="2">
        <v>3168</v>
      </c>
      <c r="D119" s="2" t="s">
        <v>16</v>
      </c>
      <c r="E119" s="20">
        <v>1</v>
      </c>
      <c r="G119" s="28"/>
      <c r="H119" s="21"/>
      <c r="I119" s="21"/>
      <c r="J119" s="21"/>
      <c r="K119" s="21"/>
      <c r="L119" s="21"/>
      <c r="M119" s="21"/>
      <c r="N119" s="21"/>
      <c r="O119" s="21"/>
      <c r="P119" s="22"/>
      <c r="Q119" s="71" t="str">
        <f t="shared" si="10"/>
        <v/>
      </c>
      <c r="R119" s="38">
        <f t="shared" si="11"/>
        <v>0</v>
      </c>
    </row>
    <row r="120" spans="1:18" hidden="1" x14ac:dyDescent="0.25">
      <c r="A120" s="8" t="str">
        <f t="shared" si="9"/>
        <v>3168-2</v>
      </c>
      <c r="B120" s="9"/>
      <c r="C120" s="4">
        <v>3168</v>
      </c>
      <c r="D120" s="4" t="s">
        <v>16</v>
      </c>
      <c r="E120" s="9">
        <v>2</v>
      </c>
      <c r="G120" s="29"/>
      <c r="H120" s="16"/>
      <c r="I120" s="16"/>
      <c r="J120" s="16"/>
      <c r="K120" s="16"/>
      <c r="L120" s="16"/>
      <c r="M120" s="16"/>
      <c r="N120" s="16"/>
      <c r="O120" s="16"/>
      <c r="P120" s="23"/>
      <c r="Q120" s="71" t="str">
        <f t="shared" si="10"/>
        <v/>
      </c>
      <c r="R120" s="38">
        <f t="shared" si="11"/>
        <v>0</v>
      </c>
    </row>
    <row r="121" spans="1:18" hidden="1" x14ac:dyDescent="0.25">
      <c r="A121" s="8" t="str">
        <f t="shared" si="9"/>
        <v>3168-3</v>
      </c>
      <c r="B121" s="9"/>
      <c r="C121" s="4">
        <v>3168</v>
      </c>
      <c r="D121" s="4" t="s">
        <v>16</v>
      </c>
      <c r="E121" s="9">
        <v>3</v>
      </c>
      <c r="G121" s="29"/>
      <c r="H121" s="16"/>
      <c r="I121" s="16"/>
      <c r="J121" s="16"/>
      <c r="K121" s="16"/>
      <c r="L121" s="16"/>
      <c r="M121" s="16"/>
      <c r="N121" s="16"/>
      <c r="O121" s="16"/>
      <c r="P121" s="23"/>
      <c r="Q121" s="71" t="str">
        <f t="shared" si="10"/>
        <v/>
      </c>
      <c r="R121" s="38">
        <f t="shared" si="11"/>
        <v>0</v>
      </c>
    </row>
    <row r="122" spans="1:18" hidden="1" x14ac:dyDescent="0.25">
      <c r="A122" s="8" t="str">
        <f t="shared" si="9"/>
        <v>3168-4</v>
      </c>
      <c r="B122" s="9"/>
      <c r="C122" s="4">
        <v>3168</v>
      </c>
      <c r="D122" s="4" t="s">
        <v>16</v>
      </c>
      <c r="E122" s="9">
        <v>4</v>
      </c>
      <c r="G122" s="29"/>
      <c r="H122" s="16"/>
      <c r="I122" s="16"/>
      <c r="J122" s="16"/>
      <c r="K122" s="16"/>
      <c r="L122" s="16"/>
      <c r="M122" s="16"/>
      <c r="N122" s="16"/>
      <c r="O122" s="16"/>
      <c r="P122" s="23"/>
      <c r="Q122" s="71" t="str">
        <f t="shared" si="10"/>
        <v/>
      </c>
      <c r="R122" s="38">
        <f t="shared" si="11"/>
        <v>0</v>
      </c>
    </row>
    <row r="123" spans="1:18" hidden="1" x14ac:dyDescent="0.25">
      <c r="A123" s="8" t="str">
        <f t="shared" si="9"/>
        <v>3168-5</v>
      </c>
      <c r="B123" s="9"/>
      <c r="C123" s="4">
        <v>3168</v>
      </c>
      <c r="D123" s="4" t="s">
        <v>16</v>
      </c>
      <c r="E123" s="9">
        <v>5</v>
      </c>
      <c r="G123" s="29"/>
      <c r="H123" s="16"/>
      <c r="I123" s="16"/>
      <c r="J123" s="16"/>
      <c r="K123" s="16"/>
      <c r="L123" s="16"/>
      <c r="M123" s="16"/>
      <c r="N123" s="16"/>
      <c r="O123" s="16"/>
      <c r="P123" s="23"/>
      <c r="Q123" s="71" t="str">
        <f t="shared" si="10"/>
        <v/>
      </c>
      <c r="R123" s="38">
        <f t="shared" si="11"/>
        <v>0</v>
      </c>
    </row>
    <row r="124" spans="1:18" hidden="1" x14ac:dyDescent="0.25">
      <c r="A124" s="8" t="str">
        <f t="shared" si="9"/>
        <v>3168-6</v>
      </c>
      <c r="B124" s="9"/>
      <c r="C124" s="4">
        <v>3168</v>
      </c>
      <c r="D124" s="4" t="s">
        <v>16</v>
      </c>
      <c r="E124" s="9">
        <v>6</v>
      </c>
      <c r="G124" s="29"/>
      <c r="H124" s="16"/>
      <c r="I124" s="16"/>
      <c r="J124" s="16"/>
      <c r="K124" s="16"/>
      <c r="L124" s="16"/>
      <c r="M124" s="16"/>
      <c r="N124" s="16"/>
      <c r="O124" s="16"/>
      <c r="P124" s="23"/>
      <c r="Q124" s="71" t="str">
        <f t="shared" si="10"/>
        <v/>
      </c>
      <c r="R124" s="38">
        <f t="shared" si="11"/>
        <v>0</v>
      </c>
    </row>
    <row r="125" spans="1:18" hidden="1" x14ac:dyDescent="0.25">
      <c r="A125" s="8" t="str">
        <f t="shared" si="9"/>
        <v>3168-7</v>
      </c>
      <c r="B125" s="9"/>
      <c r="C125" s="4">
        <v>3168</v>
      </c>
      <c r="D125" s="4" t="s">
        <v>16</v>
      </c>
      <c r="E125" s="9">
        <v>7</v>
      </c>
      <c r="G125" s="29"/>
      <c r="H125" s="16"/>
      <c r="I125" s="16"/>
      <c r="J125" s="16"/>
      <c r="K125" s="16"/>
      <c r="L125" s="16"/>
      <c r="M125" s="16"/>
      <c r="N125" s="16"/>
      <c r="O125" s="16"/>
      <c r="P125" s="23"/>
      <c r="Q125" s="71" t="str">
        <f t="shared" si="10"/>
        <v/>
      </c>
      <c r="R125" s="38">
        <f t="shared" si="11"/>
        <v>0</v>
      </c>
    </row>
    <row r="126" spans="1:18" hidden="1" x14ac:dyDescent="0.25">
      <c r="A126" s="8" t="str">
        <f t="shared" si="9"/>
        <v>3168-8</v>
      </c>
      <c r="B126" s="9"/>
      <c r="C126" s="4">
        <v>3168</v>
      </c>
      <c r="D126" s="4" t="s">
        <v>16</v>
      </c>
      <c r="E126" s="9">
        <v>8</v>
      </c>
      <c r="G126" s="29"/>
      <c r="H126" s="16"/>
      <c r="I126" s="16"/>
      <c r="J126" s="16"/>
      <c r="K126" s="16"/>
      <c r="L126" s="16"/>
      <c r="M126" s="16"/>
      <c r="N126" s="16"/>
      <c r="O126" s="16"/>
      <c r="P126" s="23"/>
      <c r="Q126" s="71" t="str">
        <f t="shared" si="10"/>
        <v/>
      </c>
      <c r="R126" s="38">
        <f t="shared" si="11"/>
        <v>0</v>
      </c>
    </row>
    <row r="127" spans="1:18" hidden="1" x14ac:dyDescent="0.25">
      <c r="A127" s="8" t="str">
        <f t="shared" si="9"/>
        <v>3168-9</v>
      </c>
      <c r="B127" s="9"/>
      <c r="C127" s="4">
        <v>3168</v>
      </c>
      <c r="D127" s="4" t="s">
        <v>16</v>
      </c>
      <c r="E127" s="9">
        <v>9</v>
      </c>
      <c r="G127" s="29"/>
      <c r="H127" s="16"/>
      <c r="I127" s="16"/>
      <c r="J127" s="16"/>
      <c r="K127" s="16"/>
      <c r="L127" s="16"/>
      <c r="M127" s="16"/>
      <c r="N127" s="16"/>
      <c r="O127" s="16"/>
      <c r="P127" s="23"/>
      <c r="Q127" s="71" t="str">
        <f t="shared" si="10"/>
        <v/>
      </c>
      <c r="R127" s="38">
        <f t="shared" si="11"/>
        <v>0</v>
      </c>
    </row>
    <row r="128" spans="1:18" x14ac:dyDescent="0.25">
      <c r="A128" s="8" t="str">
        <f t="shared" si="9"/>
        <v>3161-1</v>
      </c>
      <c r="B128" s="9" t="s">
        <v>46</v>
      </c>
      <c r="C128" s="4">
        <v>3161</v>
      </c>
      <c r="D128" s="4" t="s">
        <v>9</v>
      </c>
      <c r="E128" s="9">
        <v>1</v>
      </c>
      <c r="G128" s="29"/>
      <c r="H128" s="16"/>
      <c r="I128" s="16"/>
      <c r="J128" s="16"/>
      <c r="K128" s="16"/>
      <c r="L128" s="16"/>
      <c r="M128" s="16"/>
      <c r="N128" s="16"/>
      <c r="O128" s="16"/>
      <c r="P128" s="23"/>
      <c r="Q128" s="71" t="str">
        <f t="shared" si="10"/>
        <v/>
      </c>
      <c r="R128" s="38">
        <f t="shared" si="11"/>
        <v>0</v>
      </c>
    </row>
    <row r="129" spans="1:18" x14ac:dyDescent="0.25">
      <c r="A129" s="8" t="str">
        <f t="shared" si="9"/>
        <v>3161-2</v>
      </c>
      <c r="B129" s="9" t="s">
        <v>46</v>
      </c>
      <c r="C129" s="4">
        <v>3161</v>
      </c>
      <c r="D129" s="4" t="s">
        <v>9</v>
      </c>
      <c r="E129" s="9">
        <v>2</v>
      </c>
      <c r="G129" s="29"/>
      <c r="H129" s="16"/>
      <c r="I129" s="16"/>
      <c r="J129" s="16"/>
      <c r="K129" s="16"/>
      <c r="L129" s="16"/>
      <c r="M129" s="16"/>
      <c r="N129" s="16"/>
      <c r="O129" s="16"/>
      <c r="P129" s="23"/>
      <c r="Q129" s="71" t="str">
        <f t="shared" si="10"/>
        <v/>
      </c>
      <c r="R129" s="38">
        <f t="shared" si="11"/>
        <v>0</v>
      </c>
    </row>
    <row r="130" spans="1:18" x14ac:dyDescent="0.25">
      <c r="A130" s="8" t="str">
        <f t="shared" ref="A130:A161" si="12">CONCATENATE(C130,"-",E130)</f>
        <v>3161-3</v>
      </c>
      <c r="B130" s="9" t="s">
        <v>46</v>
      </c>
      <c r="C130" s="4">
        <v>3161</v>
      </c>
      <c r="D130" s="4" t="s">
        <v>9</v>
      </c>
      <c r="E130" s="9">
        <v>3</v>
      </c>
      <c r="G130" s="29"/>
      <c r="H130" s="16"/>
      <c r="I130" s="16"/>
      <c r="J130" s="16"/>
      <c r="K130" s="16"/>
      <c r="L130" s="16"/>
      <c r="M130" s="16"/>
      <c r="N130" s="16"/>
      <c r="O130" s="16"/>
      <c r="P130" s="23"/>
      <c r="Q130" s="71" t="str">
        <f t="shared" ref="Q130:Q161" si="13">IF(COUNT(G130:P130)=0,"",COUNTIFS(G130:P130,10)+COUNTIFS(G130:P130,"m")+R130*0.0001)</f>
        <v/>
      </c>
      <c r="R130" s="38">
        <f t="shared" ref="R130:R161" si="14">COUNTIFS(G130:P130,"m")</f>
        <v>0</v>
      </c>
    </row>
    <row r="131" spans="1:18" x14ac:dyDescent="0.25">
      <c r="A131" s="8" t="str">
        <f t="shared" si="12"/>
        <v>3161-4</v>
      </c>
      <c r="B131" s="9" t="s">
        <v>46</v>
      </c>
      <c r="C131" s="4">
        <v>3161</v>
      </c>
      <c r="D131" s="4" t="s">
        <v>9</v>
      </c>
      <c r="E131" s="9">
        <v>4</v>
      </c>
      <c r="G131" s="29"/>
      <c r="H131" s="16"/>
      <c r="I131" s="16"/>
      <c r="J131" s="16"/>
      <c r="K131" s="16"/>
      <c r="L131" s="16"/>
      <c r="M131" s="16"/>
      <c r="N131" s="16"/>
      <c r="O131" s="16"/>
      <c r="P131" s="23"/>
      <c r="Q131" s="71" t="str">
        <f t="shared" si="13"/>
        <v/>
      </c>
      <c r="R131" s="38">
        <f t="shared" si="14"/>
        <v>0</v>
      </c>
    </row>
    <row r="132" spans="1:18" x14ac:dyDescent="0.25">
      <c r="A132" s="8" t="str">
        <f t="shared" si="12"/>
        <v>3161-5</v>
      </c>
      <c r="B132" s="9" t="s">
        <v>46</v>
      </c>
      <c r="C132" s="4">
        <v>3161</v>
      </c>
      <c r="D132" s="4" t="s">
        <v>9</v>
      </c>
      <c r="E132" s="9">
        <v>5</v>
      </c>
      <c r="G132" s="29"/>
      <c r="H132" s="16"/>
      <c r="I132" s="16"/>
      <c r="J132" s="16"/>
      <c r="K132" s="16"/>
      <c r="L132" s="16"/>
      <c r="M132" s="16"/>
      <c r="N132" s="16"/>
      <c r="O132" s="16"/>
      <c r="P132" s="23"/>
      <c r="Q132" s="71" t="str">
        <f t="shared" si="13"/>
        <v/>
      </c>
      <c r="R132" s="38">
        <f t="shared" si="14"/>
        <v>0</v>
      </c>
    </row>
    <row r="133" spans="1:18" x14ac:dyDescent="0.25">
      <c r="A133" s="8" t="str">
        <f t="shared" si="12"/>
        <v>3161-6</v>
      </c>
      <c r="B133" s="9" t="s">
        <v>46</v>
      </c>
      <c r="C133" s="4">
        <v>3161</v>
      </c>
      <c r="D133" s="4" t="s">
        <v>9</v>
      </c>
      <c r="E133" s="9">
        <v>6</v>
      </c>
      <c r="G133" s="29"/>
      <c r="H133" s="16"/>
      <c r="I133" s="16"/>
      <c r="J133" s="16"/>
      <c r="K133" s="16"/>
      <c r="L133" s="16"/>
      <c r="M133" s="16"/>
      <c r="N133" s="16"/>
      <c r="O133" s="16"/>
      <c r="P133" s="23"/>
      <c r="Q133" s="71" t="str">
        <f t="shared" si="13"/>
        <v/>
      </c>
      <c r="R133" s="38">
        <f t="shared" si="14"/>
        <v>0</v>
      </c>
    </row>
    <row r="134" spans="1:18" x14ac:dyDescent="0.25">
      <c r="A134" s="8" t="str">
        <f t="shared" si="12"/>
        <v>3161-7</v>
      </c>
      <c r="B134" s="9" t="s">
        <v>46</v>
      </c>
      <c r="C134" s="4">
        <v>3161</v>
      </c>
      <c r="D134" s="4" t="s">
        <v>9</v>
      </c>
      <c r="E134" s="9">
        <v>7</v>
      </c>
      <c r="G134" s="29"/>
      <c r="H134" s="16"/>
      <c r="I134" s="16"/>
      <c r="J134" s="16"/>
      <c r="K134" s="16"/>
      <c r="L134" s="16"/>
      <c r="M134" s="16"/>
      <c r="N134" s="16"/>
      <c r="O134" s="16"/>
      <c r="P134" s="23"/>
      <c r="Q134" s="71" t="str">
        <f t="shared" si="13"/>
        <v/>
      </c>
      <c r="R134" s="38">
        <f t="shared" si="14"/>
        <v>0</v>
      </c>
    </row>
    <row r="135" spans="1:18" x14ac:dyDescent="0.25">
      <c r="A135" s="8" t="str">
        <f t="shared" si="12"/>
        <v>3161-8</v>
      </c>
      <c r="B135" s="9" t="s">
        <v>46</v>
      </c>
      <c r="C135" s="4">
        <v>3161</v>
      </c>
      <c r="D135" s="4" t="s">
        <v>9</v>
      </c>
      <c r="E135" s="9">
        <v>8</v>
      </c>
      <c r="G135" s="29"/>
      <c r="H135" s="16"/>
      <c r="I135" s="16"/>
      <c r="J135" s="16"/>
      <c r="K135" s="16"/>
      <c r="L135" s="16"/>
      <c r="M135" s="16"/>
      <c r="N135" s="16"/>
      <c r="O135" s="16"/>
      <c r="P135" s="23"/>
      <c r="Q135" s="71" t="str">
        <f t="shared" si="13"/>
        <v/>
      </c>
      <c r="R135" s="38">
        <f t="shared" si="14"/>
        <v>0</v>
      </c>
    </row>
    <row r="136" spans="1:18" x14ac:dyDescent="0.25">
      <c r="A136" s="8" t="str">
        <f t="shared" si="12"/>
        <v>3161-9</v>
      </c>
      <c r="B136" s="9" t="s">
        <v>46</v>
      </c>
      <c r="C136" s="4">
        <v>3161</v>
      </c>
      <c r="D136" s="4" t="s">
        <v>9</v>
      </c>
      <c r="E136" s="9">
        <v>9</v>
      </c>
      <c r="G136" s="29"/>
      <c r="H136" s="16"/>
      <c r="I136" s="16"/>
      <c r="J136" s="16"/>
      <c r="K136" s="16"/>
      <c r="L136" s="16"/>
      <c r="M136" s="16"/>
      <c r="N136" s="16"/>
      <c r="O136" s="16"/>
      <c r="P136" s="23"/>
      <c r="Q136" s="71" t="str">
        <f t="shared" si="13"/>
        <v/>
      </c>
      <c r="R136" s="38">
        <f t="shared" si="14"/>
        <v>0</v>
      </c>
    </row>
    <row r="137" spans="1:18" hidden="1" x14ac:dyDescent="0.25">
      <c r="A137" s="8" t="str">
        <f t="shared" si="12"/>
        <v>3153-1</v>
      </c>
      <c r="B137" s="9"/>
      <c r="C137" s="4">
        <v>3153</v>
      </c>
      <c r="D137" s="4" t="s">
        <v>22</v>
      </c>
      <c r="E137" s="9">
        <v>1</v>
      </c>
      <c r="G137" s="29"/>
      <c r="H137" s="16"/>
      <c r="I137" s="16"/>
      <c r="J137" s="16"/>
      <c r="K137" s="16"/>
      <c r="L137" s="16"/>
      <c r="M137" s="16"/>
      <c r="N137" s="16"/>
      <c r="O137" s="16"/>
      <c r="P137" s="23"/>
      <c r="Q137" s="71" t="str">
        <f t="shared" si="13"/>
        <v/>
      </c>
      <c r="R137" s="38">
        <f t="shared" si="14"/>
        <v>0</v>
      </c>
    </row>
    <row r="138" spans="1:18" hidden="1" x14ac:dyDescent="0.25">
      <c r="A138" s="8" t="str">
        <f t="shared" si="12"/>
        <v>3153-2</v>
      </c>
      <c r="B138" s="9"/>
      <c r="C138" s="4">
        <v>3153</v>
      </c>
      <c r="D138" s="4" t="s">
        <v>22</v>
      </c>
      <c r="E138" s="9">
        <v>2</v>
      </c>
      <c r="G138" s="29"/>
      <c r="H138" s="16"/>
      <c r="I138" s="16"/>
      <c r="J138" s="16"/>
      <c r="K138" s="16"/>
      <c r="L138" s="16"/>
      <c r="M138" s="16"/>
      <c r="N138" s="16"/>
      <c r="O138" s="16"/>
      <c r="P138" s="23"/>
      <c r="Q138" s="71" t="str">
        <f t="shared" si="13"/>
        <v/>
      </c>
      <c r="R138" s="38">
        <f t="shared" si="14"/>
        <v>0</v>
      </c>
    </row>
    <row r="139" spans="1:18" ht="15.75" hidden="1" thickBot="1" x14ac:dyDescent="0.3">
      <c r="A139" s="24" t="str">
        <f t="shared" si="12"/>
        <v>3153-3</v>
      </c>
      <c r="B139" s="25"/>
      <c r="C139" s="10">
        <v>3153</v>
      </c>
      <c r="D139" s="10" t="s">
        <v>22</v>
      </c>
      <c r="E139" s="25">
        <v>3</v>
      </c>
      <c r="G139" s="30"/>
      <c r="H139" s="26"/>
      <c r="I139" s="26"/>
      <c r="J139" s="26"/>
      <c r="K139" s="26"/>
      <c r="L139" s="26"/>
      <c r="M139" s="26"/>
      <c r="N139" s="26"/>
      <c r="O139" s="26"/>
      <c r="P139" s="27"/>
      <c r="Q139" s="71" t="str">
        <f t="shared" si="13"/>
        <v/>
      </c>
      <c r="R139" s="38">
        <f t="shared" si="14"/>
        <v>0</v>
      </c>
    </row>
    <row r="140" spans="1:18" hidden="1" x14ac:dyDescent="0.25">
      <c r="A140" s="19" t="str">
        <f t="shared" si="12"/>
        <v>3153-4</v>
      </c>
      <c r="B140" s="20"/>
      <c r="C140" s="2">
        <v>3153</v>
      </c>
      <c r="D140" s="2" t="s">
        <v>22</v>
      </c>
      <c r="E140" s="20">
        <v>4</v>
      </c>
      <c r="G140" s="28"/>
      <c r="H140" s="21"/>
      <c r="I140" s="21"/>
      <c r="J140" s="21"/>
      <c r="K140" s="21"/>
      <c r="L140" s="21"/>
      <c r="M140" s="21"/>
      <c r="N140" s="21"/>
      <c r="O140" s="21"/>
      <c r="P140" s="22"/>
      <c r="Q140" s="71" t="str">
        <f t="shared" si="13"/>
        <v/>
      </c>
      <c r="R140" s="38">
        <f t="shared" si="14"/>
        <v>0</v>
      </c>
    </row>
    <row r="141" spans="1:18" hidden="1" x14ac:dyDescent="0.25">
      <c r="A141" s="8" t="str">
        <f t="shared" si="12"/>
        <v>3153-5</v>
      </c>
      <c r="B141" s="9"/>
      <c r="C141" s="4">
        <v>3153</v>
      </c>
      <c r="D141" s="4" t="s">
        <v>22</v>
      </c>
      <c r="E141" s="9">
        <v>5</v>
      </c>
      <c r="G141" s="29"/>
      <c r="H141" s="16"/>
      <c r="I141" s="16"/>
      <c r="J141" s="16"/>
      <c r="K141" s="16"/>
      <c r="L141" s="16"/>
      <c r="M141" s="16"/>
      <c r="N141" s="16"/>
      <c r="O141" s="16"/>
      <c r="P141" s="23"/>
      <c r="Q141" s="71" t="str">
        <f t="shared" si="13"/>
        <v/>
      </c>
      <c r="R141" s="38">
        <f t="shared" si="14"/>
        <v>0</v>
      </c>
    </row>
    <row r="142" spans="1:18" hidden="1" x14ac:dyDescent="0.25">
      <c r="A142" s="8" t="str">
        <f t="shared" si="12"/>
        <v>3153-6</v>
      </c>
      <c r="B142" s="9"/>
      <c r="C142" s="4">
        <v>3153</v>
      </c>
      <c r="D142" s="4" t="s">
        <v>22</v>
      </c>
      <c r="E142" s="9">
        <v>6</v>
      </c>
      <c r="G142" s="29"/>
      <c r="H142" s="16"/>
      <c r="I142" s="16"/>
      <c r="J142" s="16"/>
      <c r="K142" s="16"/>
      <c r="L142" s="16"/>
      <c r="M142" s="16"/>
      <c r="N142" s="16"/>
      <c r="O142" s="16"/>
      <c r="P142" s="23"/>
      <c r="Q142" s="71" t="str">
        <f t="shared" si="13"/>
        <v/>
      </c>
      <c r="R142" s="38">
        <f t="shared" si="14"/>
        <v>0</v>
      </c>
    </row>
    <row r="143" spans="1:18" hidden="1" x14ac:dyDescent="0.25">
      <c r="A143" s="8" t="str">
        <f t="shared" si="12"/>
        <v>3153-7</v>
      </c>
      <c r="B143" s="9"/>
      <c r="C143" s="4">
        <v>3153</v>
      </c>
      <c r="D143" s="4" t="s">
        <v>22</v>
      </c>
      <c r="E143" s="9">
        <v>7</v>
      </c>
      <c r="G143" s="29"/>
      <c r="H143" s="16"/>
      <c r="I143" s="16"/>
      <c r="J143" s="16"/>
      <c r="K143" s="16"/>
      <c r="L143" s="16"/>
      <c r="M143" s="16"/>
      <c r="N143" s="16"/>
      <c r="O143" s="16"/>
      <c r="P143" s="23"/>
      <c r="Q143" s="71" t="str">
        <f t="shared" si="13"/>
        <v/>
      </c>
      <c r="R143" s="38">
        <f t="shared" si="14"/>
        <v>0</v>
      </c>
    </row>
    <row r="144" spans="1:18" hidden="1" x14ac:dyDescent="0.25">
      <c r="A144" s="8" t="str">
        <f t="shared" si="12"/>
        <v>3153-8</v>
      </c>
      <c r="B144" s="9"/>
      <c r="C144" s="4">
        <v>3153</v>
      </c>
      <c r="D144" s="4" t="s">
        <v>22</v>
      </c>
      <c r="E144" s="9">
        <v>8</v>
      </c>
      <c r="G144" s="29"/>
      <c r="H144" s="16"/>
      <c r="I144" s="16"/>
      <c r="J144" s="16"/>
      <c r="K144" s="16"/>
      <c r="L144" s="16"/>
      <c r="M144" s="16"/>
      <c r="N144" s="16"/>
      <c r="O144" s="16"/>
      <c r="P144" s="23"/>
      <c r="Q144" s="71" t="str">
        <f t="shared" si="13"/>
        <v/>
      </c>
      <c r="R144" s="38">
        <f t="shared" si="14"/>
        <v>0</v>
      </c>
    </row>
    <row r="145" spans="1:18" hidden="1" x14ac:dyDescent="0.25">
      <c r="A145" s="8" t="str">
        <f t="shared" si="12"/>
        <v>3153-9</v>
      </c>
      <c r="B145" s="9"/>
      <c r="C145" s="4">
        <v>3153</v>
      </c>
      <c r="D145" s="4" t="s">
        <v>22</v>
      </c>
      <c r="E145" s="9">
        <v>9</v>
      </c>
      <c r="G145" s="29"/>
      <c r="H145" s="16"/>
      <c r="I145" s="16"/>
      <c r="J145" s="16"/>
      <c r="K145" s="16"/>
      <c r="L145" s="16"/>
      <c r="M145" s="16"/>
      <c r="N145" s="16"/>
      <c r="O145" s="16"/>
      <c r="P145" s="23"/>
      <c r="Q145" s="71" t="str">
        <f t="shared" si="13"/>
        <v/>
      </c>
      <c r="R145" s="38">
        <f t="shared" si="14"/>
        <v>0</v>
      </c>
    </row>
    <row r="146" spans="1:18" x14ac:dyDescent="0.25">
      <c r="A146" s="8" t="str">
        <f t="shared" si="12"/>
        <v>3167-1</v>
      </c>
      <c r="B146" s="9" t="s">
        <v>46</v>
      </c>
      <c r="C146" s="4">
        <v>3167</v>
      </c>
      <c r="D146" s="4" t="s">
        <v>15</v>
      </c>
      <c r="E146" s="9">
        <v>1</v>
      </c>
      <c r="G146" s="29"/>
      <c r="H146" s="16"/>
      <c r="I146" s="16"/>
      <c r="J146" s="16"/>
      <c r="K146" s="16"/>
      <c r="L146" s="16"/>
      <c r="M146" s="16"/>
      <c r="N146" s="16"/>
      <c r="O146" s="16"/>
      <c r="P146" s="23"/>
      <c r="Q146" s="71" t="str">
        <f t="shared" si="13"/>
        <v/>
      </c>
      <c r="R146" s="38">
        <f t="shared" si="14"/>
        <v>0</v>
      </c>
    </row>
    <row r="147" spans="1:18" x14ac:dyDescent="0.25">
      <c r="A147" s="8" t="str">
        <f t="shared" si="12"/>
        <v>3167-2</v>
      </c>
      <c r="B147" s="9" t="s">
        <v>46</v>
      </c>
      <c r="C147" s="4">
        <v>3167</v>
      </c>
      <c r="D147" s="4" t="s">
        <v>15</v>
      </c>
      <c r="E147" s="9">
        <v>2</v>
      </c>
      <c r="G147" s="29"/>
      <c r="H147" s="16"/>
      <c r="I147" s="16"/>
      <c r="J147" s="16"/>
      <c r="K147" s="16"/>
      <c r="L147" s="16"/>
      <c r="M147" s="16"/>
      <c r="N147" s="16"/>
      <c r="O147" s="16"/>
      <c r="P147" s="23"/>
      <c r="Q147" s="71" t="str">
        <f t="shared" si="13"/>
        <v/>
      </c>
      <c r="R147" s="38">
        <f t="shared" si="14"/>
        <v>0</v>
      </c>
    </row>
    <row r="148" spans="1:18" x14ac:dyDescent="0.25">
      <c r="A148" s="8" t="str">
        <f t="shared" si="12"/>
        <v>3167-3</v>
      </c>
      <c r="B148" s="9" t="s">
        <v>46</v>
      </c>
      <c r="C148" s="4">
        <v>3167</v>
      </c>
      <c r="D148" s="4" t="s">
        <v>15</v>
      </c>
      <c r="E148" s="9">
        <v>3</v>
      </c>
      <c r="G148" s="29"/>
      <c r="H148" s="16"/>
      <c r="I148" s="16"/>
      <c r="J148" s="16"/>
      <c r="K148" s="16"/>
      <c r="L148" s="16"/>
      <c r="M148" s="16"/>
      <c r="N148" s="16"/>
      <c r="O148" s="16"/>
      <c r="P148" s="23"/>
      <c r="Q148" s="71" t="str">
        <f t="shared" si="13"/>
        <v/>
      </c>
      <c r="R148" s="38">
        <f t="shared" si="14"/>
        <v>0</v>
      </c>
    </row>
    <row r="149" spans="1:18" x14ac:dyDescent="0.25">
      <c r="A149" s="8" t="str">
        <f t="shared" si="12"/>
        <v>3167-4</v>
      </c>
      <c r="B149" s="9" t="s">
        <v>46</v>
      </c>
      <c r="C149" s="4">
        <v>3167</v>
      </c>
      <c r="D149" s="4" t="s">
        <v>15</v>
      </c>
      <c r="E149" s="9">
        <v>4</v>
      </c>
      <c r="G149" s="29"/>
      <c r="H149" s="16"/>
      <c r="I149" s="16"/>
      <c r="J149" s="16"/>
      <c r="K149" s="16"/>
      <c r="L149" s="16"/>
      <c r="M149" s="16"/>
      <c r="N149" s="16"/>
      <c r="O149" s="16"/>
      <c r="P149" s="23"/>
      <c r="Q149" s="71" t="str">
        <f t="shared" si="13"/>
        <v/>
      </c>
      <c r="R149" s="38">
        <f t="shared" si="14"/>
        <v>0</v>
      </c>
    </row>
    <row r="150" spans="1:18" x14ac:dyDescent="0.25">
      <c r="A150" s="8" t="str">
        <f t="shared" si="12"/>
        <v>3167-5</v>
      </c>
      <c r="B150" s="9" t="s">
        <v>46</v>
      </c>
      <c r="C150" s="4">
        <v>3167</v>
      </c>
      <c r="D150" s="4" t="s">
        <v>15</v>
      </c>
      <c r="E150" s="9">
        <v>5</v>
      </c>
      <c r="G150" s="29"/>
      <c r="H150" s="16"/>
      <c r="I150" s="16"/>
      <c r="J150" s="16"/>
      <c r="K150" s="16"/>
      <c r="L150" s="16"/>
      <c r="M150" s="16"/>
      <c r="N150" s="16"/>
      <c r="O150" s="16"/>
      <c r="P150" s="23"/>
      <c r="Q150" s="71" t="str">
        <f t="shared" si="13"/>
        <v/>
      </c>
      <c r="R150" s="38">
        <f t="shared" si="14"/>
        <v>0</v>
      </c>
    </row>
    <row r="151" spans="1:18" x14ac:dyDescent="0.25">
      <c r="A151" s="8" t="str">
        <f t="shared" si="12"/>
        <v>3167-6</v>
      </c>
      <c r="B151" s="9" t="s">
        <v>46</v>
      </c>
      <c r="C151" s="4">
        <v>3167</v>
      </c>
      <c r="D151" s="4" t="s">
        <v>15</v>
      </c>
      <c r="E151" s="9">
        <v>6</v>
      </c>
      <c r="G151" s="29"/>
      <c r="H151" s="16"/>
      <c r="I151" s="16"/>
      <c r="J151" s="16"/>
      <c r="K151" s="16"/>
      <c r="L151" s="16"/>
      <c r="M151" s="16"/>
      <c r="N151" s="16"/>
      <c r="O151" s="16"/>
      <c r="P151" s="23"/>
      <c r="Q151" s="71" t="str">
        <f t="shared" si="13"/>
        <v/>
      </c>
      <c r="R151" s="38">
        <f t="shared" si="14"/>
        <v>0</v>
      </c>
    </row>
    <row r="152" spans="1:18" x14ac:dyDescent="0.25">
      <c r="A152" s="8" t="str">
        <f t="shared" si="12"/>
        <v>3167-7</v>
      </c>
      <c r="B152" s="9" t="s">
        <v>46</v>
      </c>
      <c r="C152" s="4">
        <v>3167</v>
      </c>
      <c r="D152" s="4" t="s">
        <v>15</v>
      </c>
      <c r="E152" s="9">
        <v>7</v>
      </c>
      <c r="G152" s="29"/>
      <c r="H152" s="16"/>
      <c r="I152" s="16"/>
      <c r="J152" s="16"/>
      <c r="K152" s="16"/>
      <c r="L152" s="16"/>
      <c r="M152" s="16"/>
      <c r="N152" s="16"/>
      <c r="O152" s="16"/>
      <c r="P152" s="23"/>
      <c r="Q152" s="71" t="str">
        <f t="shared" si="13"/>
        <v/>
      </c>
      <c r="R152" s="38">
        <f t="shared" si="14"/>
        <v>0</v>
      </c>
    </row>
    <row r="153" spans="1:18" x14ac:dyDescent="0.25">
      <c r="A153" s="8" t="str">
        <f t="shared" si="12"/>
        <v>3167-8</v>
      </c>
      <c r="B153" s="9" t="s">
        <v>46</v>
      </c>
      <c r="C153" s="4">
        <v>3167</v>
      </c>
      <c r="D153" s="4" t="s">
        <v>15</v>
      </c>
      <c r="E153" s="9">
        <v>8</v>
      </c>
      <c r="G153" s="29"/>
      <c r="H153" s="16"/>
      <c r="I153" s="16"/>
      <c r="J153" s="16"/>
      <c r="K153" s="16"/>
      <c r="L153" s="16"/>
      <c r="M153" s="16"/>
      <c r="N153" s="16"/>
      <c r="O153" s="16"/>
      <c r="P153" s="23"/>
      <c r="Q153" s="71" t="str">
        <f t="shared" si="13"/>
        <v/>
      </c>
      <c r="R153" s="38">
        <f t="shared" si="14"/>
        <v>0</v>
      </c>
    </row>
    <row r="154" spans="1:18" x14ac:dyDescent="0.25">
      <c r="A154" s="8" t="str">
        <f t="shared" si="12"/>
        <v>3167-9</v>
      </c>
      <c r="B154" s="9" t="s">
        <v>46</v>
      </c>
      <c r="C154" s="4">
        <v>3167</v>
      </c>
      <c r="D154" s="4" t="s">
        <v>15</v>
      </c>
      <c r="E154" s="9">
        <v>9</v>
      </c>
      <c r="G154" s="29"/>
      <c r="H154" s="16"/>
      <c r="I154" s="16"/>
      <c r="J154" s="16"/>
      <c r="K154" s="16"/>
      <c r="L154" s="16"/>
      <c r="M154" s="16"/>
      <c r="N154" s="16"/>
      <c r="O154" s="16"/>
      <c r="P154" s="23"/>
      <c r="Q154" s="71" t="str">
        <f t="shared" si="13"/>
        <v/>
      </c>
      <c r="R154" s="38">
        <f t="shared" si="14"/>
        <v>0</v>
      </c>
    </row>
    <row r="155" spans="1:18" hidden="1" x14ac:dyDescent="0.25">
      <c r="A155" s="8" t="str">
        <f t="shared" si="12"/>
        <v>3145-1</v>
      </c>
      <c r="B155" s="9"/>
      <c r="C155" s="4">
        <v>3145</v>
      </c>
      <c r="D155" s="4" t="s">
        <v>7</v>
      </c>
      <c r="E155" s="9">
        <v>1</v>
      </c>
      <c r="G155" s="29"/>
      <c r="H155" s="16"/>
      <c r="I155" s="16"/>
      <c r="J155" s="16"/>
      <c r="K155" s="16"/>
      <c r="L155" s="16"/>
      <c r="M155" s="16"/>
      <c r="N155" s="16"/>
      <c r="O155" s="16"/>
      <c r="P155" s="23"/>
      <c r="Q155" s="71" t="str">
        <f t="shared" si="13"/>
        <v/>
      </c>
      <c r="R155" s="38">
        <f t="shared" si="14"/>
        <v>0</v>
      </c>
    </row>
    <row r="156" spans="1:18" hidden="1" x14ac:dyDescent="0.25">
      <c r="A156" s="8" t="str">
        <f t="shared" si="12"/>
        <v>3145-2</v>
      </c>
      <c r="B156" s="9"/>
      <c r="C156" s="4">
        <v>3145</v>
      </c>
      <c r="D156" s="4" t="s">
        <v>7</v>
      </c>
      <c r="E156" s="9">
        <v>2</v>
      </c>
      <c r="G156" s="29"/>
      <c r="H156" s="16"/>
      <c r="I156" s="16"/>
      <c r="J156" s="16"/>
      <c r="K156" s="16"/>
      <c r="L156" s="16"/>
      <c r="M156" s="16"/>
      <c r="N156" s="16"/>
      <c r="O156" s="16"/>
      <c r="P156" s="23"/>
      <c r="Q156" s="71" t="str">
        <f t="shared" si="13"/>
        <v/>
      </c>
      <c r="R156" s="38">
        <f t="shared" si="14"/>
        <v>0</v>
      </c>
    </row>
    <row r="157" spans="1:18" hidden="1" x14ac:dyDescent="0.25">
      <c r="A157" s="8" t="str">
        <f t="shared" si="12"/>
        <v>3145-3</v>
      </c>
      <c r="B157" s="9"/>
      <c r="C157" s="4">
        <v>3145</v>
      </c>
      <c r="D157" s="4" t="s">
        <v>7</v>
      </c>
      <c r="E157" s="9">
        <v>3</v>
      </c>
      <c r="G157" s="29"/>
      <c r="H157" s="16"/>
      <c r="I157" s="16"/>
      <c r="J157" s="16"/>
      <c r="K157" s="16"/>
      <c r="L157" s="16"/>
      <c r="M157" s="16"/>
      <c r="N157" s="16"/>
      <c r="O157" s="16"/>
      <c r="P157" s="23"/>
      <c r="Q157" s="71" t="str">
        <f t="shared" si="13"/>
        <v/>
      </c>
      <c r="R157" s="38">
        <f t="shared" si="14"/>
        <v>0</v>
      </c>
    </row>
    <row r="158" spans="1:18" hidden="1" x14ac:dyDescent="0.25">
      <c r="A158" s="8" t="str">
        <f t="shared" si="12"/>
        <v>3145-4</v>
      </c>
      <c r="B158" s="9"/>
      <c r="C158" s="4">
        <v>3145</v>
      </c>
      <c r="D158" s="4" t="s">
        <v>7</v>
      </c>
      <c r="E158" s="9">
        <v>4</v>
      </c>
      <c r="G158" s="29"/>
      <c r="H158" s="16"/>
      <c r="I158" s="16"/>
      <c r="J158" s="16"/>
      <c r="K158" s="16"/>
      <c r="L158" s="16"/>
      <c r="M158" s="16"/>
      <c r="N158" s="16"/>
      <c r="O158" s="16"/>
      <c r="P158" s="23"/>
      <c r="Q158" s="71" t="str">
        <f t="shared" si="13"/>
        <v/>
      </c>
      <c r="R158" s="65">
        <f t="shared" si="14"/>
        <v>0</v>
      </c>
    </row>
    <row r="159" spans="1:18" hidden="1" x14ac:dyDescent="0.25">
      <c r="A159" s="8" t="str">
        <f t="shared" si="12"/>
        <v>3145-5</v>
      </c>
      <c r="B159" s="9"/>
      <c r="C159" s="4">
        <v>3145</v>
      </c>
      <c r="D159" s="4" t="s">
        <v>7</v>
      </c>
      <c r="E159" s="9">
        <v>5</v>
      </c>
      <c r="G159" s="29"/>
      <c r="H159" s="16"/>
      <c r="I159" s="16"/>
      <c r="J159" s="16"/>
      <c r="K159" s="16"/>
      <c r="L159" s="16"/>
      <c r="M159" s="16"/>
      <c r="N159" s="16"/>
      <c r="O159" s="16"/>
      <c r="P159" s="23"/>
      <c r="Q159" s="71" t="str">
        <f t="shared" si="13"/>
        <v/>
      </c>
      <c r="R159" s="38">
        <f t="shared" si="14"/>
        <v>0</v>
      </c>
    </row>
    <row r="160" spans="1:18" ht="15.75" hidden="1" thickBot="1" x14ac:dyDescent="0.3">
      <c r="A160" s="24" t="str">
        <f t="shared" si="12"/>
        <v>3145-6</v>
      </c>
      <c r="B160" s="25"/>
      <c r="C160" s="10">
        <v>3145</v>
      </c>
      <c r="D160" s="10" t="s">
        <v>7</v>
      </c>
      <c r="E160" s="25">
        <v>6</v>
      </c>
      <c r="G160" s="30"/>
      <c r="H160" s="26"/>
      <c r="I160" s="26"/>
      <c r="J160" s="26"/>
      <c r="K160" s="26"/>
      <c r="L160" s="26"/>
      <c r="M160" s="26"/>
      <c r="N160" s="26"/>
      <c r="O160" s="26"/>
      <c r="P160" s="27"/>
      <c r="Q160" s="71" t="str">
        <f t="shared" si="13"/>
        <v/>
      </c>
      <c r="R160" s="38">
        <f t="shared" si="14"/>
        <v>0</v>
      </c>
    </row>
    <row r="161" spans="1:18" hidden="1" x14ac:dyDescent="0.25">
      <c r="A161" s="19" t="str">
        <f t="shared" si="12"/>
        <v>3145-7</v>
      </c>
      <c r="B161" s="20"/>
      <c r="C161" s="2">
        <v>3145</v>
      </c>
      <c r="D161" s="2" t="s">
        <v>7</v>
      </c>
      <c r="E161" s="20">
        <v>7</v>
      </c>
      <c r="G161" s="28"/>
      <c r="H161" s="21"/>
      <c r="I161" s="21"/>
      <c r="J161" s="21"/>
      <c r="K161" s="21"/>
      <c r="L161" s="21"/>
      <c r="M161" s="21"/>
      <c r="N161" s="21"/>
      <c r="O161" s="21"/>
      <c r="P161" s="22"/>
      <c r="Q161" s="71" t="str">
        <f t="shared" si="13"/>
        <v/>
      </c>
      <c r="R161" s="38">
        <f t="shared" si="14"/>
        <v>0</v>
      </c>
    </row>
    <row r="162" spans="1:18" hidden="1" x14ac:dyDescent="0.25">
      <c r="A162" s="8" t="str">
        <f t="shared" ref="A162:A181" si="15">CONCATENATE(C162,"-",E162)</f>
        <v>3145-8</v>
      </c>
      <c r="B162" s="9"/>
      <c r="C162" s="4">
        <v>3145</v>
      </c>
      <c r="D162" s="4" t="s">
        <v>7</v>
      </c>
      <c r="E162" s="9">
        <v>8</v>
      </c>
      <c r="G162" s="29"/>
      <c r="H162" s="16"/>
      <c r="I162" s="16"/>
      <c r="J162" s="16"/>
      <c r="K162" s="16"/>
      <c r="L162" s="16"/>
      <c r="M162" s="16"/>
      <c r="N162" s="16"/>
      <c r="O162" s="16"/>
      <c r="P162" s="23"/>
      <c r="Q162" s="71" t="str">
        <f t="shared" ref="Q162:Q181" si="16">IF(COUNT(G162:P162)=0,"",COUNTIFS(G162:P162,10)+COUNTIFS(G162:P162,"m")+R162*0.0001)</f>
        <v/>
      </c>
      <c r="R162" s="38">
        <f t="shared" ref="R162:R181" si="17">COUNTIFS(G162:P162,"m")</f>
        <v>0</v>
      </c>
    </row>
    <row r="163" spans="1:18" hidden="1" x14ac:dyDescent="0.25">
      <c r="A163" s="8" t="str">
        <f t="shared" si="15"/>
        <v>3145-9</v>
      </c>
      <c r="B163" s="9"/>
      <c r="C163" s="4">
        <v>3145</v>
      </c>
      <c r="D163" s="4" t="s">
        <v>7</v>
      </c>
      <c r="E163" s="9">
        <v>9</v>
      </c>
      <c r="G163" s="29"/>
      <c r="H163" s="16"/>
      <c r="I163" s="16"/>
      <c r="J163" s="16"/>
      <c r="K163" s="16"/>
      <c r="L163" s="16"/>
      <c r="M163" s="16"/>
      <c r="N163" s="16"/>
      <c r="O163" s="16"/>
      <c r="P163" s="23"/>
      <c r="Q163" s="71" t="str">
        <f t="shared" si="16"/>
        <v/>
      </c>
      <c r="R163" s="38">
        <f t="shared" si="17"/>
        <v>0</v>
      </c>
    </row>
    <row r="164" spans="1:18" x14ac:dyDescent="0.25">
      <c r="A164" s="8" t="str">
        <f t="shared" si="15"/>
        <v>3165-1</v>
      </c>
      <c r="B164" s="9" t="s">
        <v>46</v>
      </c>
      <c r="C164" s="4">
        <v>3165</v>
      </c>
      <c r="D164" s="4" t="s">
        <v>6</v>
      </c>
      <c r="E164" s="9">
        <v>1</v>
      </c>
      <c r="G164" s="29"/>
      <c r="H164" s="16"/>
      <c r="I164" s="16"/>
      <c r="J164" s="16"/>
      <c r="K164" s="16"/>
      <c r="L164" s="16"/>
      <c r="M164" s="16"/>
      <c r="N164" s="16"/>
      <c r="O164" s="16"/>
      <c r="P164" s="23"/>
      <c r="Q164" s="71" t="str">
        <f t="shared" si="16"/>
        <v/>
      </c>
      <c r="R164" s="38">
        <f t="shared" si="17"/>
        <v>0</v>
      </c>
    </row>
    <row r="165" spans="1:18" x14ac:dyDescent="0.25">
      <c r="A165" s="8" t="str">
        <f t="shared" si="15"/>
        <v>3165-2</v>
      </c>
      <c r="B165" s="9" t="s">
        <v>46</v>
      </c>
      <c r="C165" s="4">
        <v>3165</v>
      </c>
      <c r="D165" s="4" t="s">
        <v>6</v>
      </c>
      <c r="E165" s="9">
        <v>2</v>
      </c>
      <c r="G165" s="29"/>
      <c r="H165" s="16"/>
      <c r="I165" s="16"/>
      <c r="J165" s="16"/>
      <c r="K165" s="16"/>
      <c r="L165" s="16"/>
      <c r="M165" s="16"/>
      <c r="N165" s="16"/>
      <c r="O165" s="16"/>
      <c r="P165" s="23"/>
      <c r="Q165" s="71" t="str">
        <f t="shared" si="16"/>
        <v/>
      </c>
      <c r="R165" s="38">
        <f t="shared" si="17"/>
        <v>0</v>
      </c>
    </row>
    <row r="166" spans="1:18" x14ac:dyDescent="0.25">
      <c r="A166" s="8" t="str">
        <f t="shared" si="15"/>
        <v>3165-3</v>
      </c>
      <c r="B166" s="9" t="s">
        <v>46</v>
      </c>
      <c r="C166" s="4">
        <v>3165</v>
      </c>
      <c r="D166" s="4" t="s">
        <v>6</v>
      </c>
      <c r="E166" s="9">
        <v>3</v>
      </c>
      <c r="G166" s="29"/>
      <c r="H166" s="16"/>
      <c r="I166" s="16"/>
      <c r="J166" s="16"/>
      <c r="K166" s="16"/>
      <c r="L166" s="16"/>
      <c r="M166" s="16"/>
      <c r="N166" s="16"/>
      <c r="O166" s="16"/>
      <c r="P166" s="23"/>
      <c r="Q166" s="71" t="str">
        <f t="shared" si="16"/>
        <v/>
      </c>
      <c r="R166" s="38">
        <f t="shared" si="17"/>
        <v>0</v>
      </c>
    </row>
    <row r="167" spans="1:18" x14ac:dyDescent="0.25">
      <c r="A167" s="8" t="str">
        <f t="shared" si="15"/>
        <v>3165-4</v>
      </c>
      <c r="B167" s="9" t="s">
        <v>46</v>
      </c>
      <c r="C167" s="4">
        <v>3165</v>
      </c>
      <c r="D167" s="4" t="s">
        <v>6</v>
      </c>
      <c r="E167" s="9">
        <v>4</v>
      </c>
      <c r="G167" s="29"/>
      <c r="H167" s="16"/>
      <c r="I167" s="16"/>
      <c r="J167" s="16"/>
      <c r="K167" s="16"/>
      <c r="L167" s="16"/>
      <c r="M167" s="16"/>
      <c r="N167" s="16"/>
      <c r="O167" s="16"/>
      <c r="P167" s="23"/>
      <c r="Q167" s="71" t="str">
        <f t="shared" si="16"/>
        <v/>
      </c>
      <c r="R167" s="38">
        <f t="shared" si="17"/>
        <v>0</v>
      </c>
    </row>
    <row r="168" spans="1:18" x14ac:dyDescent="0.25">
      <c r="A168" s="8" t="str">
        <f t="shared" si="15"/>
        <v>3165-5</v>
      </c>
      <c r="B168" s="9" t="s">
        <v>46</v>
      </c>
      <c r="C168" s="4">
        <v>3165</v>
      </c>
      <c r="D168" s="4" t="s">
        <v>6</v>
      </c>
      <c r="E168" s="9">
        <v>5</v>
      </c>
      <c r="G168" s="29"/>
      <c r="H168" s="16"/>
      <c r="I168" s="16"/>
      <c r="J168" s="16"/>
      <c r="K168" s="16"/>
      <c r="L168" s="16"/>
      <c r="M168" s="16"/>
      <c r="N168" s="16"/>
      <c r="O168" s="16"/>
      <c r="P168" s="23"/>
      <c r="Q168" s="71" t="str">
        <f t="shared" si="16"/>
        <v/>
      </c>
      <c r="R168" s="38">
        <f t="shared" si="17"/>
        <v>0</v>
      </c>
    </row>
    <row r="169" spans="1:18" x14ac:dyDescent="0.25">
      <c r="A169" s="8" t="str">
        <f t="shared" si="15"/>
        <v>3165-6</v>
      </c>
      <c r="B169" s="9" t="s">
        <v>46</v>
      </c>
      <c r="C169" s="4">
        <v>3165</v>
      </c>
      <c r="D169" s="4" t="s">
        <v>6</v>
      </c>
      <c r="E169" s="9">
        <v>6</v>
      </c>
      <c r="G169" s="29"/>
      <c r="H169" s="16"/>
      <c r="I169" s="16"/>
      <c r="J169" s="16"/>
      <c r="K169" s="16"/>
      <c r="L169" s="16"/>
      <c r="M169" s="16"/>
      <c r="N169" s="16"/>
      <c r="O169" s="16"/>
      <c r="P169" s="23"/>
      <c r="Q169" s="71" t="str">
        <f t="shared" si="16"/>
        <v/>
      </c>
      <c r="R169" s="38">
        <f t="shared" si="17"/>
        <v>0</v>
      </c>
    </row>
    <row r="170" spans="1:18" x14ac:dyDescent="0.25">
      <c r="A170" s="8" t="str">
        <f t="shared" si="15"/>
        <v>3165-7</v>
      </c>
      <c r="B170" s="9" t="s">
        <v>46</v>
      </c>
      <c r="C170" s="4">
        <v>3165</v>
      </c>
      <c r="D170" s="4" t="s">
        <v>6</v>
      </c>
      <c r="E170" s="9">
        <v>7</v>
      </c>
      <c r="G170" s="29"/>
      <c r="H170" s="16"/>
      <c r="I170" s="16"/>
      <c r="J170" s="16"/>
      <c r="K170" s="16"/>
      <c r="L170" s="16"/>
      <c r="M170" s="16"/>
      <c r="N170" s="16"/>
      <c r="O170" s="16"/>
      <c r="P170" s="23"/>
      <c r="Q170" s="71" t="str">
        <f t="shared" si="16"/>
        <v/>
      </c>
      <c r="R170" s="38">
        <f t="shared" si="17"/>
        <v>0</v>
      </c>
    </row>
    <row r="171" spans="1:18" x14ac:dyDescent="0.25">
      <c r="A171" s="8" t="str">
        <f t="shared" si="15"/>
        <v>3165-8</v>
      </c>
      <c r="B171" s="9" t="s">
        <v>46</v>
      </c>
      <c r="C171" s="4">
        <v>3165</v>
      </c>
      <c r="D171" s="4" t="s">
        <v>6</v>
      </c>
      <c r="E171" s="9">
        <v>8</v>
      </c>
      <c r="G171" s="29"/>
      <c r="H171" s="16"/>
      <c r="I171" s="16"/>
      <c r="J171" s="16"/>
      <c r="K171" s="16"/>
      <c r="L171" s="16"/>
      <c r="M171" s="16"/>
      <c r="N171" s="16"/>
      <c r="O171" s="16"/>
      <c r="P171" s="23"/>
      <c r="Q171" s="71" t="str">
        <f t="shared" si="16"/>
        <v/>
      </c>
      <c r="R171" s="38">
        <f t="shared" si="17"/>
        <v>0</v>
      </c>
    </row>
    <row r="172" spans="1:18" x14ac:dyDescent="0.25">
      <c r="A172" s="8" t="str">
        <f t="shared" si="15"/>
        <v>3165-9</v>
      </c>
      <c r="B172" s="9" t="s">
        <v>46</v>
      </c>
      <c r="C172" s="4">
        <v>3165</v>
      </c>
      <c r="D172" s="4" t="s">
        <v>6</v>
      </c>
      <c r="E172" s="9">
        <v>9</v>
      </c>
      <c r="G172" s="29"/>
      <c r="H172" s="16"/>
      <c r="I172" s="16"/>
      <c r="J172" s="16"/>
      <c r="K172" s="16"/>
      <c r="L172" s="16"/>
      <c r="M172" s="16"/>
      <c r="N172" s="16"/>
      <c r="O172" s="16"/>
      <c r="P172" s="23"/>
      <c r="Q172" s="71" t="str">
        <f t="shared" si="16"/>
        <v/>
      </c>
      <c r="R172" s="38">
        <f t="shared" si="17"/>
        <v>0</v>
      </c>
    </row>
    <row r="173" spans="1:18" x14ac:dyDescent="0.25">
      <c r="A173" s="8" t="str">
        <f t="shared" si="15"/>
        <v>3175-1</v>
      </c>
      <c r="B173" s="9" t="s">
        <v>46</v>
      </c>
      <c r="C173" s="4">
        <v>3175</v>
      </c>
      <c r="D173" s="4" t="s">
        <v>25</v>
      </c>
      <c r="E173" s="9">
        <v>1</v>
      </c>
      <c r="G173" s="29"/>
      <c r="H173" s="16"/>
      <c r="I173" s="16"/>
      <c r="J173" s="16"/>
      <c r="K173" s="16"/>
      <c r="L173" s="16"/>
      <c r="M173" s="16"/>
      <c r="N173" s="16"/>
      <c r="O173" s="16"/>
      <c r="P173" s="23"/>
      <c r="Q173" s="71" t="str">
        <f t="shared" si="16"/>
        <v/>
      </c>
      <c r="R173" s="38">
        <f t="shared" si="17"/>
        <v>0</v>
      </c>
    </row>
    <row r="174" spans="1:18" x14ac:dyDescent="0.25">
      <c r="A174" s="8" t="str">
        <f t="shared" si="15"/>
        <v>3175-2</v>
      </c>
      <c r="B174" s="9" t="s">
        <v>46</v>
      </c>
      <c r="C174" s="4">
        <v>3175</v>
      </c>
      <c r="D174" s="4" t="s">
        <v>25</v>
      </c>
      <c r="E174" s="9">
        <v>2</v>
      </c>
      <c r="G174" s="29"/>
      <c r="H174" s="16"/>
      <c r="I174" s="16"/>
      <c r="J174" s="16"/>
      <c r="K174" s="16"/>
      <c r="L174" s="16"/>
      <c r="M174" s="16"/>
      <c r="N174" s="16"/>
      <c r="O174" s="16"/>
      <c r="P174" s="23"/>
      <c r="Q174" s="71" t="str">
        <f t="shared" si="16"/>
        <v/>
      </c>
      <c r="R174" s="38">
        <f t="shared" si="17"/>
        <v>0</v>
      </c>
    </row>
    <row r="175" spans="1:18" x14ac:dyDescent="0.25">
      <c r="A175" s="8" t="str">
        <f t="shared" si="15"/>
        <v>3175-3</v>
      </c>
      <c r="B175" s="9" t="s">
        <v>46</v>
      </c>
      <c r="C175" s="4">
        <v>3175</v>
      </c>
      <c r="D175" s="4" t="s">
        <v>25</v>
      </c>
      <c r="E175" s="9">
        <v>3</v>
      </c>
      <c r="G175" s="29"/>
      <c r="H175" s="16"/>
      <c r="I175" s="16"/>
      <c r="J175" s="16"/>
      <c r="K175" s="16"/>
      <c r="L175" s="16"/>
      <c r="M175" s="16"/>
      <c r="N175" s="16"/>
      <c r="O175" s="16"/>
      <c r="P175" s="23"/>
      <c r="Q175" s="71" t="str">
        <f t="shared" si="16"/>
        <v/>
      </c>
      <c r="R175" s="38">
        <f t="shared" si="17"/>
        <v>0</v>
      </c>
    </row>
    <row r="176" spans="1:18" x14ac:dyDescent="0.25">
      <c r="A176" s="8" t="str">
        <f t="shared" si="15"/>
        <v>3175-4</v>
      </c>
      <c r="B176" s="9" t="s">
        <v>46</v>
      </c>
      <c r="C176" s="4">
        <v>3175</v>
      </c>
      <c r="D176" s="4" t="s">
        <v>25</v>
      </c>
      <c r="E176" s="9">
        <v>4</v>
      </c>
      <c r="G176" s="29"/>
      <c r="H176" s="16"/>
      <c r="I176" s="16"/>
      <c r="J176" s="16"/>
      <c r="K176" s="16"/>
      <c r="L176" s="16"/>
      <c r="M176" s="16"/>
      <c r="N176" s="16"/>
      <c r="O176" s="16"/>
      <c r="P176" s="23"/>
      <c r="Q176" s="71" t="str">
        <f t="shared" si="16"/>
        <v/>
      </c>
      <c r="R176" s="38">
        <f t="shared" si="17"/>
        <v>0</v>
      </c>
    </row>
    <row r="177" spans="1:18" x14ac:dyDescent="0.25">
      <c r="A177" s="8" t="str">
        <f t="shared" si="15"/>
        <v>3175-5</v>
      </c>
      <c r="B177" s="9" t="s">
        <v>46</v>
      </c>
      <c r="C177" s="4">
        <v>3175</v>
      </c>
      <c r="D177" s="4" t="s">
        <v>25</v>
      </c>
      <c r="E177" s="9">
        <v>5</v>
      </c>
      <c r="G177" s="29"/>
      <c r="H177" s="16"/>
      <c r="I177" s="16"/>
      <c r="J177" s="16"/>
      <c r="K177" s="16"/>
      <c r="L177" s="16"/>
      <c r="M177" s="16"/>
      <c r="N177" s="16"/>
      <c r="O177" s="16"/>
      <c r="P177" s="23"/>
      <c r="Q177" s="71" t="str">
        <f t="shared" si="16"/>
        <v/>
      </c>
      <c r="R177" s="38">
        <f t="shared" si="17"/>
        <v>0</v>
      </c>
    </row>
    <row r="178" spans="1:18" x14ac:dyDescent="0.25">
      <c r="A178" s="8" t="str">
        <f t="shared" si="15"/>
        <v>3175-6</v>
      </c>
      <c r="B178" s="9" t="s">
        <v>46</v>
      </c>
      <c r="C178" s="4">
        <v>3175</v>
      </c>
      <c r="D178" s="4" t="s">
        <v>25</v>
      </c>
      <c r="E178" s="9">
        <v>6</v>
      </c>
      <c r="G178" s="29"/>
      <c r="H178" s="16"/>
      <c r="I178" s="16"/>
      <c r="J178" s="16"/>
      <c r="K178" s="16"/>
      <c r="L178" s="16"/>
      <c r="M178" s="16"/>
      <c r="N178" s="16"/>
      <c r="O178" s="16"/>
      <c r="P178" s="23"/>
      <c r="Q178" s="71" t="str">
        <f t="shared" si="16"/>
        <v/>
      </c>
      <c r="R178" s="38">
        <f t="shared" si="17"/>
        <v>0</v>
      </c>
    </row>
    <row r="179" spans="1:18" x14ac:dyDescent="0.25">
      <c r="A179" s="8" t="str">
        <f t="shared" si="15"/>
        <v>3175-7</v>
      </c>
      <c r="B179" s="9" t="s">
        <v>46</v>
      </c>
      <c r="C179" s="4">
        <v>3175</v>
      </c>
      <c r="D179" s="4" t="s">
        <v>25</v>
      </c>
      <c r="E179" s="9">
        <v>7</v>
      </c>
      <c r="G179" s="29"/>
      <c r="H179" s="16"/>
      <c r="I179" s="16"/>
      <c r="J179" s="16"/>
      <c r="K179" s="16"/>
      <c r="L179" s="16"/>
      <c r="M179" s="16"/>
      <c r="N179" s="16"/>
      <c r="O179" s="16"/>
      <c r="P179" s="23"/>
      <c r="Q179" s="71" t="str">
        <f t="shared" si="16"/>
        <v/>
      </c>
      <c r="R179" s="38">
        <f t="shared" si="17"/>
        <v>0</v>
      </c>
    </row>
    <row r="180" spans="1:18" x14ac:dyDescent="0.25">
      <c r="A180" s="8" t="str">
        <f t="shared" si="15"/>
        <v>3175-8</v>
      </c>
      <c r="B180" s="9" t="s">
        <v>46</v>
      </c>
      <c r="C180" s="4">
        <v>3175</v>
      </c>
      <c r="D180" s="4" t="s">
        <v>25</v>
      </c>
      <c r="E180" s="9">
        <v>8</v>
      </c>
      <c r="G180" s="29"/>
      <c r="H180" s="16"/>
      <c r="I180" s="16"/>
      <c r="J180" s="16"/>
      <c r="K180" s="16"/>
      <c r="L180" s="16"/>
      <c r="M180" s="16"/>
      <c r="N180" s="16"/>
      <c r="O180" s="16"/>
      <c r="P180" s="23"/>
      <c r="Q180" s="71" t="str">
        <f t="shared" si="16"/>
        <v/>
      </c>
      <c r="R180" s="38">
        <f t="shared" si="17"/>
        <v>0</v>
      </c>
    </row>
    <row r="181" spans="1:18" ht="15.75" thickBot="1" x14ac:dyDescent="0.3">
      <c r="A181" s="24" t="str">
        <f t="shared" si="15"/>
        <v>3175-9</v>
      </c>
      <c r="B181" s="25" t="s">
        <v>46</v>
      </c>
      <c r="C181" s="10">
        <v>3175</v>
      </c>
      <c r="D181" s="10" t="s">
        <v>25</v>
      </c>
      <c r="E181" s="25">
        <v>9</v>
      </c>
      <c r="G181" s="30"/>
      <c r="H181" s="26"/>
      <c r="I181" s="26"/>
      <c r="J181" s="26"/>
      <c r="K181" s="26"/>
      <c r="L181" s="26"/>
      <c r="M181" s="26"/>
      <c r="N181" s="26"/>
      <c r="O181" s="26"/>
      <c r="P181" s="27"/>
      <c r="Q181" s="71" t="str">
        <f t="shared" si="16"/>
        <v/>
      </c>
      <c r="R181" s="38">
        <f t="shared" si="17"/>
        <v>0</v>
      </c>
    </row>
    <row r="182" spans="1:18" x14ac:dyDescent="0.25">
      <c r="B182" s="64"/>
    </row>
  </sheetData>
  <autoFilter ref="A1:R181" xr:uid="{00000000-0009-0000-0000-000001000000}">
    <filterColumn colId="1">
      <customFilters>
        <customFilter operator="notEqual" val=" "/>
      </customFilters>
    </filterColumn>
  </autoFilter>
  <sortState xmlns:xlrd2="http://schemas.microsoft.com/office/spreadsheetml/2017/richdata2" ref="A2:S181">
    <sortCondition ref="D2:D181"/>
    <sortCondition ref="E2:E181"/>
  </sortState>
  <pageMargins left="0.23622047244094491" right="0.23622047244094491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8"/>
  <sheetViews>
    <sheetView tabSelected="1" view="pageBreakPreview" zoomScale="60" zoomScaleNormal="100" workbookViewId="0">
      <selection activeCell="C11" sqref="C11"/>
    </sheetView>
  </sheetViews>
  <sheetFormatPr defaultRowHeight="15" x14ac:dyDescent="0.25"/>
  <cols>
    <col min="3" max="3" width="21.5703125" bestFit="1" customWidth="1"/>
    <col min="4" max="4" width="8.140625" style="70" customWidth="1"/>
    <col min="5" max="5" width="7.5703125" customWidth="1"/>
    <col min="6" max="6" width="10.5703125" bestFit="1" customWidth="1"/>
    <col min="7" max="7" width="6.28515625" customWidth="1"/>
    <col min="8" max="8" width="8.28515625" customWidth="1"/>
    <col min="9" max="9" width="6.85546875" customWidth="1"/>
    <col min="10" max="10" width="3.5703125" customWidth="1"/>
    <col min="11" max="11" width="6.85546875" customWidth="1"/>
    <col min="12" max="12" width="3.5703125" customWidth="1"/>
    <col min="13" max="13" width="6.85546875" customWidth="1"/>
    <col min="14" max="14" width="3.5703125" customWidth="1"/>
    <col min="15" max="15" width="6.85546875" customWidth="1"/>
    <col min="16" max="16" width="3.5703125" customWidth="1"/>
    <col min="17" max="17" width="6.85546875" customWidth="1"/>
    <col min="18" max="18" width="3.5703125" customWidth="1"/>
    <col min="19" max="19" width="6.85546875" customWidth="1"/>
    <col min="20" max="20" width="3.5703125" customWidth="1"/>
    <col min="21" max="21" width="6.85546875" customWidth="1"/>
    <col min="22" max="22" width="3.5703125" customWidth="1"/>
    <col min="23" max="23" width="6.85546875" customWidth="1"/>
    <col min="24" max="24" width="3.5703125" customWidth="1"/>
    <col min="25" max="25" width="7.5703125" customWidth="1"/>
    <col min="26" max="26" width="4.140625" customWidth="1"/>
  </cols>
  <sheetData>
    <row r="1" spans="1:26" ht="30" x14ac:dyDescent="0.4">
      <c r="A1" s="110" t="s">
        <v>64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1:26" ht="2.25" customHeight="1" thickBot="1" x14ac:dyDescent="0.45">
      <c r="A2" s="1"/>
      <c r="B2" s="1"/>
      <c r="C2" s="1"/>
      <c r="D2" s="6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6" ht="32.25" customHeight="1" x14ac:dyDescent="0.25">
      <c r="A3" s="108" t="s">
        <v>0</v>
      </c>
      <c r="B3" s="108" t="s">
        <v>1</v>
      </c>
      <c r="C3" s="104" t="s">
        <v>2</v>
      </c>
      <c r="D3" s="102" t="s">
        <v>59</v>
      </c>
      <c r="E3" s="100" t="s">
        <v>63</v>
      </c>
      <c r="F3" s="111" t="s">
        <v>4</v>
      </c>
      <c r="G3" s="98" t="s">
        <v>3</v>
      </c>
      <c r="H3" s="113" t="s">
        <v>29</v>
      </c>
      <c r="I3" s="106">
        <v>1</v>
      </c>
      <c r="J3" s="107"/>
      <c r="K3" s="106">
        <v>2</v>
      </c>
      <c r="L3" s="107"/>
      <c r="M3" s="106">
        <v>3</v>
      </c>
      <c r="N3" s="107"/>
      <c r="O3" s="106">
        <v>4</v>
      </c>
      <c r="P3" s="107"/>
      <c r="Q3" s="106">
        <v>5</v>
      </c>
      <c r="R3" s="107"/>
      <c r="S3" s="106">
        <v>6</v>
      </c>
      <c r="T3" s="107"/>
      <c r="U3" s="106">
        <v>7</v>
      </c>
      <c r="V3" s="107"/>
      <c r="W3" s="106" t="s">
        <v>26</v>
      </c>
      <c r="X3" s="107"/>
      <c r="Y3" s="106" t="s">
        <v>26</v>
      </c>
      <c r="Z3" s="107"/>
    </row>
    <row r="4" spans="1:26" ht="16.5" thickBot="1" x14ac:dyDescent="0.3">
      <c r="A4" s="109"/>
      <c r="B4" s="109"/>
      <c r="C4" s="105"/>
      <c r="D4" s="103"/>
      <c r="E4" s="101"/>
      <c r="F4" s="112"/>
      <c r="G4" s="99"/>
      <c r="H4" s="114"/>
      <c r="I4" s="12" t="s">
        <v>27</v>
      </c>
      <c r="J4" s="13" t="s">
        <v>28</v>
      </c>
      <c r="K4" s="12" t="s">
        <v>27</v>
      </c>
      <c r="L4" s="13" t="s">
        <v>28</v>
      </c>
      <c r="M4" s="12" t="s">
        <v>27</v>
      </c>
      <c r="N4" s="13" t="s">
        <v>28</v>
      </c>
      <c r="O4" s="12" t="s">
        <v>27</v>
      </c>
      <c r="P4" s="13" t="s">
        <v>28</v>
      </c>
      <c r="Q4" s="12" t="s">
        <v>27</v>
      </c>
      <c r="R4" s="13" t="s">
        <v>28</v>
      </c>
      <c r="S4" s="12" t="s">
        <v>27</v>
      </c>
      <c r="T4" s="13" t="s">
        <v>28</v>
      </c>
      <c r="U4" s="12" t="s">
        <v>27</v>
      </c>
      <c r="V4" s="13" t="s">
        <v>28</v>
      </c>
      <c r="W4" s="12" t="s">
        <v>27</v>
      </c>
      <c r="X4" s="13" t="s">
        <v>28</v>
      </c>
      <c r="Y4" s="12" t="s">
        <v>27</v>
      </c>
      <c r="Z4" s="13" t="s">
        <v>28</v>
      </c>
    </row>
    <row r="5" spans="1:26" x14ac:dyDescent="0.25">
      <c r="A5" s="79" t="str">
        <f t="shared" ref="A5:A7" si="0">IF(Q5="","",RANK(F5,$F$5:$F$26,0))</f>
        <v/>
      </c>
      <c r="B5" s="2">
        <v>3118</v>
      </c>
      <c r="C5" s="3" t="s">
        <v>14</v>
      </c>
      <c r="D5" s="66">
        <v>134</v>
      </c>
      <c r="E5" s="60" t="str">
        <f t="shared" ref="E5:E26" si="1">IFERROR(G5/COUNT(I5,K5,M5,O5,Q5),"")</f>
        <v/>
      </c>
      <c r="F5" s="61" t="str">
        <f t="shared" ref="F5:F7" si="2">IF(OR(Q5="",Q5=0),"",IF(E5="",0,(E5-D5)/(150-D5)))</f>
        <v/>
      </c>
      <c r="G5" s="62">
        <f>(SUM(I5,K5,M5,O5,Q5,S5,U5))-(W5+Y5)</f>
        <v>0</v>
      </c>
      <c r="H5" s="14">
        <f t="shared" ref="H5:H10" si="3">(SUM(J5,L5,N5,P5,R5,T5,V5))-(X5+Z5)</f>
        <v>0</v>
      </c>
      <c r="I5" s="15"/>
      <c r="J5" s="6"/>
      <c r="K5" s="15"/>
      <c r="L5" s="6"/>
      <c r="M5" s="15"/>
      <c r="N5" s="6"/>
      <c r="O5" s="15"/>
      <c r="P5" s="6"/>
      <c r="Q5" s="15"/>
      <c r="R5" s="6"/>
      <c r="S5" s="15"/>
      <c r="T5" s="6"/>
      <c r="U5" s="15"/>
      <c r="V5" s="6"/>
      <c r="W5" s="85"/>
      <c r="X5" s="86"/>
      <c r="Y5" s="85"/>
      <c r="Z5" s="86"/>
    </row>
    <row r="6" spans="1:26" x14ac:dyDescent="0.25">
      <c r="A6" s="79" t="str">
        <f t="shared" si="0"/>
        <v/>
      </c>
      <c r="B6" s="4">
        <v>3126</v>
      </c>
      <c r="C6" s="5" t="s">
        <v>13</v>
      </c>
      <c r="D6" s="7">
        <v>136.5</v>
      </c>
      <c r="E6" s="60" t="str">
        <f t="shared" si="1"/>
        <v/>
      </c>
      <c r="F6" s="61" t="str">
        <f t="shared" si="2"/>
        <v/>
      </c>
      <c r="G6" s="62">
        <f>(SUM(I6,K6,M6,O6,Q6,S6,U6))-(W6+Y6)</f>
        <v>0</v>
      </c>
      <c r="H6" s="14">
        <f t="shared" si="3"/>
        <v>0</v>
      </c>
      <c r="I6" s="15"/>
      <c r="J6" s="6"/>
      <c r="K6" s="15"/>
      <c r="L6" s="6"/>
      <c r="M6" s="15"/>
      <c r="N6" s="6"/>
      <c r="O6" s="15"/>
      <c r="P6" s="6"/>
      <c r="Q6" s="15"/>
      <c r="R6" s="6"/>
      <c r="S6" s="15"/>
      <c r="T6" s="6"/>
      <c r="U6" s="15"/>
      <c r="V6" s="6"/>
      <c r="W6" s="85"/>
      <c r="X6" s="86"/>
      <c r="Y6" s="85"/>
      <c r="Z6" s="86"/>
    </row>
    <row r="7" spans="1:26" x14ac:dyDescent="0.25">
      <c r="A7" s="79" t="str">
        <f t="shared" si="0"/>
        <v/>
      </c>
      <c r="B7" s="4">
        <v>3127</v>
      </c>
      <c r="C7" s="5" t="s">
        <v>12</v>
      </c>
      <c r="D7" s="7">
        <v>133</v>
      </c>
      <c r="E7" s="60" t="str">
        <f t="shared" si="1"/>
        <v/>
      </c>
      <c r="F7" s="61" t="str">
        <f t="shared" si="2"/>
        <v/>
      </c>
      <c r="G7" s="62">
        <f>(SUM(I7,K7,M7,O7,Q7,S7,U7))-(W7+Y7)</f>
        <v>0</v>
      </c>
      <c r="H7" s="14">
        <f t="shared" si="3"/>
        <v>0</v>
      </c>
      <c r="I7" s="15"/>
      <c r="J7" s="6"/>
      <c r="K7" s="15"/>
      <c r="L7" s="6"/>
      <c r="M7" s="15"/>
      <c r="N7" s="6"/>
      <c r="O7" s="15"/>
      <c r="P7" s="6"/>
      <c r="Q7" s="15"/>
      <c r="R7" s="6"/>
      <c r="S7" s="15"/>
      <c r="T7" s="6"/>
      <c r="U7" s="15"/>
      <c r="V7" s="6"/>
      <c r="W7" s="85"/>
      <c r="X7" s="86"/>
      <c r="Y7" s="85"/>
      <c r="Z7" s="86"/>
    </row>
    <row r="8" spans="1:26" x14ac:dyDescent="0.25">
      <c r="A8" s="79" t="str">
        <f>IF(Q8="","",RANK(F8,$F$5:$F$26,0))</f>
        <v/>
      </c>
      <c r="B8" s="4">
        <v>3129</v>
      </c>
      <c r="C8" s="5" t="s">
        <v>8</v>
      </c>
      <c r="D8" s="7">
        <v>144</v>
      </c>
      <c r="E8" s="60">
        <f>IFERROR(G8/COUNT(I8,K8,M8,O8,Q8),"")</f>
        <v>139</v>
      </c>
      <c r="F8" s="61" t="str">
        <f>IF(OR(Q8="",Q8=0),"",IF(E8="",0,(E8-D8)/(150-D8)))</f>
        <v/>
      </c>
      <c r="G8" s="62">
        <f>(SUM(I8,K8,M8,O8,Q8,S8,U8))-(W8+Y8)</f>
        <v>417</v>
      </c>
      <c r="H8" s="14">
        <f t="shared" si="3"/>
        <v>2</v>
      </c>
      <c r="I8" s="15">
        <v>141</v>
      </c>
      <c r="J8" s="6">
        <v>1</v>
      </c>
      <c r="K8" s="15">
        <v>134</v>
      </c>
      <c r="L8" s="6">
        <v>0</v>
      </c>
      <c r="M8" s="15">
        <v>142</v>
      </c>
      <c r="N8" s="6">
        <v>1</v>
      </c>
      <c r="O8" s="15"/>
      <c r="P8" s="6"/>
      <c r="Q8" s="15"/>
      <c r="R8" s="6"/>
      <c r="S8" s="15"/>
      <c r="T8" s="6"/>
      <c r="U8" s="15"/>
      <c r="V8" s="6"/>
      <c r="W8" s="85"/>
      <c r="X8" s="86"/>
      <c r="Y8" s="85"/>
      <c r="Z8" s="86"/>
    </row>
    <row r="9" spans="1:26" x14ac:dyDescent="0.25">
      <c r="A9" s="79" t="str">
        <f t="shared" ref="A9:A26" si="4">IF(Q9="","",RANK(F9,$F$5:$F$26,0))</f>
        <v/>
      </c>
      <c r="B9" s="4">
        <v>3133</v>
      </c>
      <c r="C9" s="5" t="s">
        <v>11</v>
      </c>
      <c r="D9" s="7">
        <v>138</v>
      </c>
      <c r="E9" s="60" t="str">
        <f t="shared" si="1"/>
        <v/>
      </c>
      <c r="F9" s="61" t="str">
        <f t="shared" ref="F9:F26" si="5">IF(OR(Q9="",Q9=0),"",IF(E9="",0,(E9-D9)/(150-D9)))</f>
        <v/>
      </c>
      <c r="G9" s="62">
        <f>(SUM(I9,K9,M9,O9,Q9,S9,U9))-(W9+Y9)</f>
        <v>0</v>
      </c>
      <c r="H9" s="14">
        <f t="shared" si="3"/>
        <v>0</v>
      </c>
      <c r="I9" s="15"/>
      <c r="J9" s="6"/>
      <c r="K9" s="15"/>
      <c r="L9" s="6"/>
      <c r="M9" s="15"/>
      <c r="N9" s="6"/>
      <c r="O9" s="15"/>
      <c r="P9" s="6"/>
      <c r="Q9" s="15"/>
      <c r="R9" s="6"/>
      <c r="S9" s="15"/>
      <c r="T9" s="6"/>
      <c r="U9" s="15"/>
      <c r="V9" s="6"/>
      <c r="W9" s="85"/>
      <c r="X9" s="86"/>
      <c r="Y9" s="85"/>
      <c r="Z9" s="86"/>
    </row>
    <row r="10" spans="1:26" x14ac:dyDescent="0.25">
      <c r="A10" s="87">
        <f t="shared" si="4"/>
        <v>1</v>
      </c>
      <c r="B10" s="4">
        <v>3134</v>
      </c>
      <c r="C10" s="5" t="s">
        <v>5</v>
      </c>
      <c r="D10" s="7">
        <v>145.80000000000001</v>
      </c>
      <c r="E10" s="60">
        <f t="shared" si="1"/>
        <v>146.19999999999999</v>
      </c>
      <c r="F10" s="61">
        <f t="shared" si="5"/>
        <v>9.5238095238090084E-2</v>
      </c>
      <c r="G10" s="62">
        <f>(SUM(I10,K10,M10,O10,Q10,S10,U10))-(W10+Y10)</f>
        <v>731</v>
      </c>
      <c r="H10" s="14">
        <f t="shared" si="3"/>
        <v>11</v>
      </c>
      <c r="I10" s="15">
        <v>147</v>
      </c>
      <c r="J10" s="6">
        <v>2</v>
      </c>
      <c r="K10" s="15">
        <v>148</v>
      </c>
      <c r="L10" s="6">
        <v>2</v>
      </c>
      <c r="M10" s="15">
        <v>148</v>
      </c>
      <c r="N10" s="6">
        <v>1</v>
      </c>
      <c r="O10" s="15">
        <v>144</v>
      </c>
      <c r="P10" s="6">
        <v>3</v>
      </c>
      <c r="Q10" s="15">
        <v>144</v>
      </c>
      <c r="R10" s="6">
        <v>3</v>
      </c>
      <c r="S10" s="15"/>
      <c r="T10" s="6"/>
      <c r="U10" s="15"/>
      <c r="V10" s="6"/>
      <c r="W10" s="85"/>
      <c r="X10" s="86"/>
      <c r="Y10" s="85"/>
      <c r="Z10" s="86"/>
    </row>
    <row r="11" spans="1:26" x14ac:dyDescent="0.25">
      <c r="A11" s="124">
        <f t="shared" si="4"/>
        <v>3</v>
      </c>
      <c r="B11" s="4">
        <v>3142</v>
      </c>
      <c r="C11" s="5" t="s">
        <v>10</v>
      </c>
      <c r="D11" s="7">
        <v>140</v>
      </c>
      <c r="E11" s="60">
        <f t="shared" si="1"/>
        <v>140</v>
      </c>
      <c r="F11" s="61">
        <f t="shared" si="5"/>
        <v>0</v>
      </c>
      <c r="G11" s="62">
        <f>(SUM(I11,K11,M11,O11,Q11,S11,U11))-(W11+Y11)</f>
        <v>700</v>
      </c>
      <c r="H11" s="14">
        <f>(SUM(J11,L11,N11,P11,R11,T11,V11))-(X11+Z11)</f>
        <v>6</v>
      </c>
      <c r="I11" s="15">
        <v>146</v>
      </c>
      <c r="J11" s="6">
        <v>2</v>
      </c>
      <c r="K11" s="15">
        <v>138</v>
      </c>
      <c r="L11" s="6">
        <v>1</v>
      </c>
      <c r="M11" s="15">
        <v>140</v>
      </c>
      <c r="N11" s="6">
        <v>1</v>
      </c>
      <c r="O11" s="15">
        <v>141</v>
      </c>
      <c r="P11" s="6">
        <v>2</v>
      </c>
      <c r="Q11" s="80">
        <v>133</v>
      </c>
      <c r="R11" s="81">
        <v>1</v>
      </c>
      <c r="S11" s="80">
        <v>133</v>
      </c>
      <c r="T11" s="81">
        <v>0</v>
      </c>
      <c r="U11" s="15">
        <v>135</v>
      </c>
      <c r="V11" s="6">
        <v>0</v>
      </c>
      <c r="W11" s="85">
        <v>133</v>
      </c>
      <c r="X11" s="86">
        <v>1</v>
      </c>
      <c r="Y11" s="85">
        <v>133</v>
      </c>
      <c r="Z11" s="86">
        <v>0</v>
      </c>
    </row>
    <row r="12" spans="1:26" x14ac:dyDescent="0.25">
      <c r="A12" s="79" t="str">
        <f t="shared" si="4"/>
        <v/>
      </c>
      <c r="B12" s="4">
        <v>3152</v>
      </c>
      <c r="C12" s="5" t="s">
        <v>20</v>
      </c>
      <c r="D12" s="7">
        <v>125.33</v>
      </c>
      <c r="E12" s="60" t="str">
        <f>IFERROR(G12/COUNT(I12,K12,M12,O12,Q12),"")</f>
        <v/>
      </c>
      <c r="F12" s="61" t="str">
        <f t="shared" si="5"/>
        <v/>
      </c>
      <c r="G12" s="62">
        <f>(SUM(I12,K12,M12,O12,Q12,S12,U12))-(W12+Y12)</f>
        <v>0</v>
      </c>
      <c r="H12" s="14">
        <f t="shared" ref="H12:H26" si="6">(SUM(J12,L12,N12,P12,R12,T12,V12))-(X12+Z12)</f>
        <v>0</v>
      </c>
      <c r="I12" s="15"/>
      <c r="J12" s="6"/>
      <c r="K12" s="15"/>
      <c r="L12" s="6"/>
      <c r="M12" s="15"/>
      <c r="N12" s="6"/>
      <c r="O12" s="15"/>
      <c r="P12" s="6"/>
      <c r="Q12" s="15"/>
      <c r="R12" s="6"/>
      <c r="S12" s="15"/>
      <c r="T12" s="6"/>
      <c r="U12" s="15"/>
      <c r="V12" s="6"/>
      <c r="W12" s="85"/>
      <c r="X12" s="86"/>
      <c r="Y12" s="85"/>
      <c r="Z12" s="86"/>
    </row>
    <row r="13" spans="1:26" x14ac:dyDescent="0.25">
      <c r="A13" s="79" t="str">
        <f t="shared" si="4"/>
        <v/>
      </c>
      <c r="B13" s="4">
        <v>3153</v>
      </c>
      <c r="C13" s="5" t="s">
        <v>22</v>
      </c>
      <c r="D13" s="7"/>
      <c r="E13" s="60" t="str">
        <f t="shared" si="1"/>
        <v/>
      </c>
      <c r="F13" s="61" t="str">
        <f t="shared" si="5"/>
        <v/>
      </c>
      <c r="G13" s="62">
        <f>(SUM(I13,K13,M13,O13,Q13,S13,U13))-(W13+Y13)</f>
        <v>0</v>
      </c>
      <c r="H13" s="14">
        <f t="shared" si="6"/>
        <v>0</v>
      </c>
      <c r="I13" s="15"/>
      <c r="J13" s="6"/>
      <c r="K13" s="15"/>
      <c r="L13" s="6"/>
      <c r="M13" s="15"/>
      <c r="N13" s="6"/>
      <c r="O13" s="15"/>
      <c r="P13" s="6"/>
      <c r="Q13" s="15"/>
      <c r="R13" s="6"/>
      <c r="S13" s="15"/>
      <c r="T13" s="6"/>
      <c r="U13" s="15"/>
      <c r="V13" s="6"/>
      <c r="W13" s="85"/>
      <c r="X13" s="86"/>
      <c r="Y13" s="85"/>
      <c r="Z13" s="86"/>
    </row>
    <row r="14" spans="1:26" x14ac:dyDescent="0.25">
      <c r="A14" s="79" t="str">
        <f t="shared" si="4"/>
        <v/>
      </c>
      <c r="B14" s="4">
        <v>3157</v>
      </c>
      <c r="C14" s="5" t="s">
        <v>17</v>
      </c>
      <c r="D14" s="7">
        <v>130.66999999999999</v>
      </c>
      <c r="E14" s="60" t="str">
        <f t="shared" si="1"/>
        <v/>
      </c>
      <c r="F14" s="61" t="str">
        <f t="shared" si="5"/>
        <v/>
      </c>
      <c r="G14" s="62">
        <f>(SUM(I14,K14,M14,O14,Q14,S14,U14))-(W14+Y14)</f>
        <v>0</v>
      </c>
      <c r="H14" s="14">
        <f t="shared" si="6"/>
        <v>0</v>
      </c>
      <c r="I14" s="15"/>
      <c r="J14" s="6"/>
      <c r="K14" s="15"/>
      <c r="L14" s="6"/>
      <c r="M14" s="15"/>
      <c r="N14" s="6"/>
      <c r="O14" s="15"/>
      <c r="P14" s="6"/>
      <c r="Q14" s="15"/>
      <c r="R14" s="6"/>
      <c r="S14" s="15"/>
      <c r="T14" s="6"/>
      <c r="U14" s="15"/>
      <c r="V14" s="6"/>
      <c r="W14" s="85"/>
      <c r="X14" s="86"/>
      <c r="Y14" s="85"/>
      <c r="Z14" s="86"/>
    </row>
    <row r="15" spans="1:26" x14ac:dyDescent="0.25">
      <c r="A15" s="79">
        <f t="shared" si="4"/>
        <v>4</v>
      </c>
      <c r="B15" s="4">
        <v>3158</v>
      </c>
      <c r="C15" s="5" t="s">
        <v>19</v>
      </c>
      <c r="D15" s="7">
        <v>144.4</v>
      </c>
      <c r="E15" s="60">
        <f t="shared" si="1"/>
        <v>144</v>
      </c>
      <c r="F15" s="61">
        <f t="shared" si="5"/>
        <v>-7.1428571428572521E-2</v>
      </c>
      <c r="G15" s="62">
        <f>(SUM(I15,K15,M15,O15,Q15,S15,U15))-(W15+Y15)</f>
        <v>720</v>
      </c>
      <c r="H15" s="14">
        <f t="shared" si="6"/>
        <v>7</v>
      </c>
      <c r="I15" s="15">
        <v>145</v>
      </c>
      <c r="J15" s="6">
        <v>2</v>
      </c>
      <c r="K15" s="15">
        <v>142</v>
      </c>
      <c r="L15" s="6">
        <v>2</v>
      </c>
      <c r="M15" s="15">
        <v>144</v>
      </c>
      <c r="N15" s="6">
        <v>1</v>
      </c>
      <c r="O15" s="15">
        <v>146</v>
      </c>
      <c r="P15" s="6">
        <v>0</v>
      </c>
      <c r="Q15" s="15">
        <v>143</v>
      </c>
      <c r="R15" s="6">
        <v>2</v>
      </c>
      <c r="S15" s="80">
        <v>140</v>
      </c>
      <c r="T15" s="81">
        <v>1</v>
      </c>
      <c r="U15" s="80">
        <v>142</v>
      </c>
      <c r="V15" s="81">
        <v>1</v>
      </c>
      <c r="W15" s="85">
        <v>140</v>
      </c>
      <c r="X15" s="86">
        <v>1</v>
      </c>
      <c r="Y15" s="85">
        <v>142</v>
      </c>
      <c r="Z15" s="86">
        <v>1</v>
      </c>
    </row>
    <row r="16" spans="1:26" x14ac:dyDescent="0.25">
      <c r="A16" s="79" t="str">
        <f t="shared" si="4"/>
        <v/>
      </c>
      <c r="B16" s="4">
        <v>3159</v>
      </c>
      <c r="C16" s="5" t="s">
        <v>18</v>
      </c>
      <c r="D16" s="7">
        <v>132</v>
      </c>
      <c r="E16" s="60">
        <f t="shared" si="1"/>
        <v>130.5</v>
      </c>
      <c r="F16" s="61" t="str">
        <f t="shared" si="5"/>
        <v/>
      </c>
      <c r="G16" s="62">
        <f>(SUM(I16,K16,M16,O16,Q16,S16,U16))-(W16+Y16)</f>
        <v>522</v>
      </c>
      <c r="H16" s="14">
        <f t="shared" si="6"/>
        <v>1</v>
      </c>
      <c r="I16" s="15">
        <v>128</v>
      </c>
      <c r="J16" s="6">
        <v>0</v>
      </c>
      <c r="K16" s="15">
        <v>132</v>
      </c>
      <c r="L16" s="6">
        <v>1</v>
      </c>
      <c r="M16" s="15">
        <v>132</v>
      </c>
      <c r="N16" s="6">
        <v>0</v>
      </c>
      <c r="O16" s="15">
        <v>130</v>
      </c>
      <c r="P16" s="6"/>
      <c r="Q16" s="15"/>
      <c r="R16" s="6">
        <v>0</v>
      </c>
      <c r="S16" s="15"/>
      <c r="T16" s="6"/>
      <c r="U16" s="15"/>
      <c r="V16" s="6"/>
      <c r="W16" s="85"/>
      <c r="X16" s="86"/>
      <c r="Y16" s="85"/>
      <c r="Z16" s="86"/>
    </row>
    <row r="17" spans="1:26" x14ac:dyDescent="0.25">
      <c r="A17" s="79">
        <f t="shared" si="4"/>
        <v>7</v>
      </c>
      <c r="B17" s="4">
        <v>3161</v>
      </c>
      <c r="C17" s="5" t="s">
        <v>9</v>
      </c>
      <c r="D17" s="7">
        <v>142.19999999999999</v>
      </c>
      <c r="E17" s="60">
        <f t="shared" si="1"/>
        <v>140.6</v>
      </c>
      <c r="F17" s="61">
        <f t="shared" si="5"/>
        <v>-0.20512820512820409</v>
      </c>
      <c r="G17" s="62">
        <f>(SUM(I17,K17,M17,O17,Q17,S17,U17))-(W17+Y17)</f>
        <v>703</v>
      </c>
      <c r="H17" s="14">
        <f t="shared" si="6"/>
        <v>9</v>
      </c>
      <c r="I17" s="15">
        <v>143</v>
      </c>
      <c r="J17" s="6">
        <v>3</v>
      </c>
      <c r="K17" s="80">
        <v>136</v>
      </c>
      <c r="L17" s="81">
        <v>1</v>
      </c>
      <c r="M17" s="80">
        <v>136</v>
      </c>
      <c r="N17" s="81"/>
      <c r="O17" s="15">
        <v>142</v>
      </c>
      <c r="P17" s="6">
        <v>2</v>
      </c>
      <c r="Q17" s="15">
        <v>142</v>
      </c>
      <c r="R17" s="6">
        <v>1</v>
      </c>
      <c r="S17" s="15">
        <v>137</v>
      </c>
      <c r="T17" s="6">
        <v>2</v>
      </c>
      <c r="U17" s="15">
        <v>139</v>
      </c>
      <c r="V17" s="6">
        <v>1</v>
      </c>
      <c r="W17" s="85">
        <v>136</v>
      </c>
      <c r="X17" s="86">
        <v>1</v>
      </c>
      <c r="Y17" s="85">
        <v>136</v>
      </c>
      <c r="Z17" s="86"/>
    </row>
    <row r="18" spans="1:26" x14ac:dyDescent="0.25">
      <c r="A18" s="79" t="str">
        <f t="shared" si="4"/>
        <v/>
      </c>
      <c r="B18" s="4">
        <v>3162</v>
      </c>
      <c r="C18" s="5" t="s">
        <v>21</v>
      </c>
      <c r="D18" s="7">
        <v>122</v>
      </c>
      <c r="E18" s="60" t="str">
        <f t="shared" si="1"/>
        <v/>
      </c>
      <c r="F18" s="61" t="str">
        <f t="shared" si="5"/>
        <v/>
      </c>
      <c r="G18" s="62">
        <f>(SUM(I18,K18,M18,O18,Q18,S18,U18))-(W18+Y18)</f>
        <v>0</v>
      </c>
      <c r="H18" s="14">
        <f t="shared" si="6"/>
        <v>0</v>
      </c>
      <c r="I18" s="15"/>
      <c r="J18" s="6"/>
      <c r="K18" s="15"/>
      <c r="L18" s="6"/>
      <c r="M18" s="15"/>
      <c r="N18" s="6"/>
      <c r="O18" s="15"/>
      <c r="P18" s="6"/>
      <c r="Q18" s="15"/>
      <c r="R18" s="6"/>
      <c r="S18" s="15"/>
      <c r="T18" s="6"/>
      <c r="U18" s="15"/>
      <c r="V18" s="6"/>
      <c r="W18" s="85"/>
      <c r="X18" s="86"/>
      <c r="Y18" s="85"/>
      <c r="Z18" s="86"/>
    </row>
    <row r="19" spans="1:26" x14ac:dyDescent="0.25">
      <c r="A19" s="79">
        <f t="shared" si="4"/>
        <v>5</v>
      </c>
      <c r="B19" s="4">
        <v>3165</v>
      </c>
      <c r="C19" s="5" t="s">
        <v>6</v>
      </c>
      <c r="D19" s="7">
        <v>141.19999999999999</v>
      </c>
      <c r="E19" s="60">
        <f t="shared" si="1"/>
        <v>139.80000000000001</v>
      </c>
      <c r="F19" s="61">
        <f t="shared" si="5"/>
        <v>-0.15909090909090631</v>
      </c>
      <c r="G19" s="62">
        <f>(SUM(I19,K19,M19,O19,Q19,S19,U19))-(W19+Y19)</f>
        <v>699</v>
      </c>
      <c r="H19" s="14">
        <f t="shared" si="6"/>
        <v>2</v>
      </c>
      <c r="I19" s="15">
        <v>140</v>
      </c>
      <c r="J19" s="6"/>
      <c r="K19" s="15">
        <v>139</v>
      </c>
      <c r="L19" s="6"/>
      <c r="M19" s="80">
        <v>136</v>
      </c>
      <c r="N19" s="81">
        <v>1</v>
      </c>
      <c r="O19" s="15">
        <v>144</v>
      </c>
      <c r="P19" s="6">
        <v>1</v>
      </c>
      <c r="Q19" s="15">
        <v>137</v>
      </c>
      <c r="R19" s="6"/>
      <c r="S19" s="80">
        <v>133</v>
      </c>
      <c r="T19" s="81">
        <v>1</v>
      </c>
      <c r="U19" s="15">
        <v>139</v>
      </c>
      <c r="V19" s="6">
        <v>1</v>
      </c>
      <c r="W19" s="85">
        <v>136</v>
      </c>
      <c r="X19" s="86">
        <v>1</v>
      </c>
      <c r="Y19" s="85">
        <v>133</v>
      </c>
      <c r="Z19" s="86">
        <v>1</v>
      </c>
    </row>
    <row r="20" spans="1:26" x14ac:dyDescent="0.25">
      <c r="A20" s="79" t="str">
        <f t="shared" si="4"/>
        <v/>
      </c>
      <c r="B20" s="4">
        <v>3166</v>
      </c>
      <c r="C20" s="5" t="s">
        <v>23</v>
      </c>
      <c r="D20" s="7"/>
      <c r="E20" s="60" t="str">
        <f t="shared" si="1"/>
        <v/>
      </c>
      <c r="F20" s="61" t="str">
        <f t="shared" si="5"/>
        <v/>
      </c>
      <c r="G20" s="62">
        <f>(SUM(I20,K20,M20,O20,Q20,S20,U20))-(W20+Y20)</f>
        <v>0</v>
      </c>
      <c r="H20" s="14">
        <f t="shared" si="6"/>
        <v>0</v>
      </c>
      <c r="I20" s="15"/>
      <c r="J20" s="6"/>
      <c r="K20" s="15"/>
      <c r="L20" s="6"/>
      <c r="M20" s="15"/>
      <c r="N20" s="6"/>
      <c r="O20" s="15"/>
      <c r="P20" s="6"/>
      <c r="Q20" s="15"/>
      <c r="R20" s="6"/>
      <c r="S20" s="15"/>
      <c r="T20" s="6"/>
      <c r="U20" s="15"/>
      <c r="V20" s="6"/>
      <c r="W20" s="85"/>
      <c r="X20" s="86"/>
      <c r="Y20" s="85"/>
      <c r="Z20" s="86"/>
    </row>
    <row r="21" spans="1:26" x14ac:dyDescent="0.25">
      <c r="A21" s="88">
        <f t="shared" si="4"/>
        <v>2</v>
      </c>
      <c r="B21" s="4">
        <v>3167</v>
      </c>
      <c r="C21" s="5" t="s">
        <v>15</v>
      </c>
      <c r="D21" s="7">
        <v>133.6</v>
      </c>
      <c r="E21" s="60">
        <f t="shared" si="1"/>
        <v>134.6</v>
      </c>
      <c r="F21" s="61">
        <f t="shared" si="5"/>
        <v>6.0975609756097539E-2</v>
      </c>
      <c r="G21" s="62">
        <f>(SUM(I21,K21,M21,O21,Q21,S21,U21))-(W21+Y21)</f>
        <v>673</v>
      </c>
      <c r="H21" s="14">
        <f t="shared" si="6"/>
        <v>5</v>
      </c>
      <c r="I21" s="80">
        <v>129</v>
      </c>
      <c r="J21" s="6"/>
      <c r="K21" s="15">
        <v>136</v>
      </c>
      <c r="L21" s="6">
        <v>1</v>
      </c>
      <c r="M21" s="80">
        <v>128</v>
      </c>
      <c r="N21" s="6"/>
      <c r="O21" s="15">
        <v>131</v>
      </c>
      <c r="P21" s="6">
        <v>2</v>
      </c>
      <c r="Q21" s="15">
        <v>137</v>
      </c>
      <c r="R21" s="6">
        <v>2</v>
      </c>
      <c r="S21" s="15">
        <v>135</v>
      </c>
      <c r="T21" s="6"/>
      <c r="U21" s="15">
        <v>134</v>
      </c>
      <c r="V21" s="6"/>
      <c r="W21" s="85">
        <v>129</v>
      </c>
      <c r="X21" s="86"/>
      <c r="Y21" s="85">
        <v>128</v>
      </c>
      <c r="Z21" s="86"/>
    </row>
    <row r="22" spans="1:26" x14ac:dyDescent="0.25">
      <c r="A22" s="79" t="str">
        <f t="shared" si="4"/>
        <v/>
      </c>
      <c r="B22" s="4">
        <v>3168</v>
      </c>
      <c r="C22" s="5" t="s">
        <v>16</v>
      </c>
      <c r="D22" s="68">
        <v>132.71</v>
      </c>
      <c r="E22" s="60" t="str">
        <f t="shared" si="1"/>
        <v/>
      </c>
      <c r="F22" s="61" t="str">
        <f t="shared" si="5"/>
        <v/>
      </c>
      <c r="G22" s="62">
        <f>(SUM(I22,K22,M22,O22,Q22,S22,U22))-(W22+Y22)</f>
        <v>0</v>
      </c>
      <c r="H22" s="14">
        <f t="shared" si="6"/>
        <v>0</v>
      </c>
      <c r="I22" s="15"/>
      <c r="J22" s="6"/>
      <c r="K22" s="15"/>
      <c r="L22" s="6"/>
      <c r="M22" s="15"/>
      <c r="N22" s="6"/>
      <c r="O22" s="15"/>
      <c r="P22" s="6"/>
      <c r="Q22" s="15"/>
      <c r="R22" s="6"/>
      <c r="S22" s="15"/>
      <c r="T22" s="6"/>
      <c r="U22" s="15"/>
      <c r="V22" s="6"/>
      <c r="W22" s="85"/>
      <c r="X22" s="86"/>
      <c r="Y22" s="85"/>
      <c r="Z22" s="86"/>
    </row>
    <row r="23" spans="1:26" x14ac:dyDescent="0.25">
      <c r="A23" s="79">
        <f t="shared" si="4"/>
        <v>6</v>
      </c>
      <c r="B23" s="4">
        <v>3175</v>
      </c>
      <c r="C23" s="5" t="s">
        <v>25</v>
      </c>
      <c r="D23" s="68">
        <v>141.4</v>
      </c>
      <c r="E23" s="60">
        <f t="shared" si="1"/>
        <v>140</v>
      </c>
      <c r="F23" s="61">
        <f t="shared" si="5"/>
        <v>-0.16279069767441937</v>
      </c>
      <c r="G23" s="62">
        <f>(SUM(I23,K23,M23,O23,Q23,S23,U23))-(W23+Y23)</f>
        <v>700</v>
      </c>
      <c r="H23" s="14">
        <f t="shared" si="6"/>
        <v>5</v>
      </c>
      <c r="I23" s="15">
        <v>139</v>
      </c>
      <c r="J23" s="6">
        <v>2</v>
      </c>
      <c r="K23" s="15">
        <v>141</v>
      </c>
      <c r="L23" s="6">
        <v>1</v>
      </c>
      <c r="M23" s="15">
        <v>138</v>
      </c>
      <c r="N23" s="6">
        <v>1</v>
      </c>
      <c r="O23" s="80">
        <v>136</v>
      </c>
      <c r="P23" s="81"/>
      <c r="Q23" s="80">
        <v>131</v>
      </c>
      <c r="R23" s="81">
        <v>1</v>
      </c>
      <c r="S23" s="15">
        <v>139</v>
      </c>
      <c r="T23" s="6">
        <v>1</v>
      </c>
      <c r="U23" s="15">
        <v>143</v>
      </c>
      <c r="V23" s="6"/>
      <c r="W23" s="85">
        <v>136</v>
      </c>
      <c r="X23" s="86"/>
      <c r="Y23" s="85">
        <v>131</v>
      </c>
      <c r="Z23" s="86">
        <v>1</v>
      </c>
    </row>
    <row r="24" spans="1:26" x14ac:dyDescent="0.25">
      <c r="A24" s="79">
        <f t="shared" si="4"/>
        <v>8</v>
      </c>
      <c r="B24" s="4">
        <v>3176</v>
      </c>
      <c r="C24" s="5" t="s">
        <v>60</v>
      </c>
      <c r="D24" s="7">
        <v>147.4</v>
      </c>
      <c r="E24" s="60">
        <f t="shared" si="1"/>
        <v>146.19999999999999</v>
      </c>
      <c r="F24" s="61">
        <f t="shared" si="5"/>
        <v>-0.46153846153846911</v>
      </c>
      <c r="G24" s="62">
        <f>(SUM(I24,K24,M24,O24,Q24,S24,U24))-(W24+Y24)</f>
        <v>731</v>
      </c>
      <c r="H24" s="14">
        <f t="shared" si="6"/>
        <v>11</v>
      </c>
      <c r="I24" s="122">
        <v>144</v>
      </c>
      <c r="J24" s="123">
        <v>1</v>
      </c>
      <c r="K24" s="120">
        <v>146</v>
      </c>
      <c r="L24" s="121">
        <v>3</v>
      </c>
      <c r="M24" s="122">
        <v>140</v>
      </c>
      <c r="N24" s="123">
        <v>1</v>
      </c>
      <c r="O24" s="120">
        <v>146</v>
      </c>
      <c r="P24" s="6">
        <v>2</v>
      </c>
      <c r="Q24" s="15">
        <v>146</v>
      </c>
      <c r="R24" s="6">
        <v>3</v>
      </c>
      <c r="S24" s="15">
        <v>147</v>
      </c>
      <c r="T24" s="6">
        <v>1</v>
      </c>
      <c r="U24" s="15">
        <v>146</v>
      </c>
      <c r="V24" s="6">
        <v>2</v>
      </c>
      <c r="W24" s="85">
        <v>144</v>
      </c>
      <c r="X24" s="86">
        <v>1</v>
      </c>
      <c r="Y24" s="85">
        <v>140</v>
      </c>
      <c r="Z24" s="86">
        <v>1</v>
      </c>
    </row>
    <row r="25" spans="1:26" x14ac:dyDescent="0.25">
      <c r="A25" s="79" t="str">
        <f t="shared" si="4"/>
        <v/>
      </c>
      <c r="B25" s="4">
        <v>3177</v>
      </c>
      <c r="C25" s="5" t="s">
        <v>61</v>
      </c>
      <c r="D25" s="7">
        <v>127.2</v>
      </c>
      <c r="E25" s="60" t="str">
        <f t="shared" si="1"/>
        <v/>
      </c>
      <c r="F25" s="61" t="str">
        <f t="shared" si="5"/>
        <v/>
      </c>
      <c r="G25" s="62">
        <f>(SUM(I25,K25,M25,O25,Q25,S25,U25))-(W25+Y25)</f>
        <v>0</v>
      </c>
      <c r="H25" s="14">
        <f t="shared" si="6"/>
        <v>0</v>
      </c>
      <c r="I25" s="120"/>
      <c r="J25" s="121"/>
      <c r="K25" s="120"/>
      <c r="L25" s="121"/>
      <c r="M25" s="120"/>
      <c r="N25" s="121"/>
      <c r="O25" s="120"/>
      <c r="P25" s="6"/>
      <c r="Q25" s="15"/>
      <c r="R25" s="6"/>
      <c r="S25" s="15"/>
      <c r="T25" s="6"/>
      <c r="U25" s="15"/>
      <c r="V25" s="6"/>
      <c r="W25" s="85"/>
      <c r="X25" s="86"/>
      <c r="Y25" s="85"/>
      <c r="Z25" s="86"/>
    </row>
    <row r="26" spans="1:26" ht="15.75" thickBot="1" x14ac:dyDescent="0.3">
      <c r="A26" s="79" t="str">
        <f t="shared" si="4"/>
        <v/>
      </c>
      <c r="B26" s="10">
        <v>3178</v>
      </c>
      <c r="C26" s="11" t="s">
        <v>62</v>
      </c>
      <c r="D26" s="69"/>
      <c r="E26" s="60" t="str">
        <f t="shared" si="1"/>
        <v/>
      </c>
      <c r="F26" s="61" t="str">
        <f t="shared" si="5"/>
        <v/>
      </c>
      <c r="G26" s="62">
        <f>(SUM(I26,K26,M26,O26,Q26,S26,U26))-(W26+Y26)</f>
        <v>0</v>
      </c>
      <c r="H26" s="14">
        <f t="shared" si="6"/>
        <v>0</v>
      </c>
      <c r="I26" s="15"/>
      <c r="J26" s="6"/>
      <c r="K26" s="15"/>
      <c r="L26" s="6"/>
      <c r="M26" s="15"/>
      <c r="N26" s="6"/>
      <c r="O26" s="15"/>
      <c r="P26" s="6"/>
      <c r="Q26" s="15"/>
      <c r="R26" s="6"/>
      <c r="S26" s="15"/>
      <c r="T26" s="6"/>
      <c r="U26" s="15"/>
      <c r="V26" s="6"/>
      <c r="W26" s="85"/>
      <c r="X26" s="86"/>
      <c r="Y26" s="85"/>
      <c r="Z26" s="86"/>
    </row>
    <row r="28" spans="1:26" x14ac:dyDescent="0.25">
      <c r="A28" s="84"/>
    </row>
  </sheetData>
  <autoFilter ref="A3:X26" xr:uid="{00000000-0009-0000-0000-000002000000}"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sortState xmlns:xlrd2="http://schemas.microsoft.com/office/spreadsheetml/2017/richdata2" ref="A6:X26">
      <sortCondition ref="B3:B26"/>
    </sortState>
  </autoFilter>
  <mergeCells count="18">
    <mergeCell ref="B3:B4"/>
    <mergeCell ref="A1:X1"/>
    <mergeCell ref="A3:A4"/>
    <mergeCell ref="S3:T3"/>
    <mergeCell ref="U3:V3"/>
    <mergeCell ref="W3:X3"/>
    <mergeCell ref="F3:F4"/>
    <mergeCell ref="H3:H4"/>
    <mergeCell ref="I3:J3"/>
    <mergeCell ref="K3:L3"/>
    <mergeCell ref="M3:N3"/>
    <mergeCell ref="O3:P3"/>
    <mergeCell ref="Q3:R3"/>
    <mergeCell ref="G3:G4"/>
    <mergeCell ref="E3:E4"/>
    <mergeCell ref="D3:D4"/>
    <mergeCell ref="C3:C4"/>
    <mergeCell ref="Y3:Z3"/>
  </mergeCells>
  <conditionalFormatting sqref="G5:G26 J5:J26 L5:L26 N5:N26 P5:P26 R5:R26 T5:T26 V5:Z26">
    <cfRule type="cellIs" dxfId="4" priority="16" operator="equal">
      <formula>0</formula>
    </cfRule>
  </conditionalFormatting>
  <pageMargins left="0.25" right="0.25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6"/>
  <sheetViews>
    <sheetView view="pageBreakPreview" zoomScale="60" zoomScaleNormal="92" workbookViewId="0">
      <selection activeCell="O29" sqref="O29"/>
    </sheetView>
  </sheetViews>
  <sheetFormatPr defaultRowHeight="15" x14ac:dyDescent="0.25"/>
  <cols>
    <col min="2" max="2" width="11.42578125" customWidth="1"/>
    <col min="4" max="4" width="21.5703125" bestFit="1" customWidth="1"/>
    <col min="7" max="8" width="0" hidden="1" customWidth="1"/>
    <col min="12" max="25" width="4.85546875" customWidth="1"/>
    <col min="26" max="27" width="4.85546875" style="89" customWidth="1"/>
    <col min="28" max="28" width="7.42578125" style="89" customWidth="1"/>
    <col min="29" max="29" width="5" style="89" customWidth="1"/>
  </cols>
  <sheetData>
    <row r="1" spans="1:29" ht="30" x14ac:dyDescent="0.4">
      <c r="A1" s="110" t="s">
        <v>65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</row>
    <row r="2" spans="1:29" ht="30.75" thickBot="1" x14ac:dyDescent="0.45">
      <c r="A2" s="1"/>
      <c r="B2" s="1"/>
      <c r="C2" s="1"/>
      <c r="D2" s="1"/>
      <c r="E2" s="6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9" ht="30.75" customHeight="1" x14ac:dyDescent="0.25">
      <c r="A3" s="108" t="s">
        <v>0</v>
      </c>
      <c r="B3" s="118" t="s">
        <v>58</v>
      </c>
      <c r="C3" s="108" t="s">
        <v>1</v>
      </c>
      <c r="D3" s="104" t="s">
        <v>2</v>
      </c>
      <c r="E3" s="102" t="s">
        <v>57</v>
      </c>
      <c r="F3" s="100" t="s">
        <v>59</v>
      </c>
      <c r="G3" s="96"/>
      <c r="H3" s="96"/>
      <c r="I3" s="111" t="s">
        <v>56</v>
      </c>
      <c r="J3" s="98" t="s">
        <v>3</v>
      </c>
      <c r="K3" s="113" t="s">
        <v>29</v>
      </c>
      <c r="L3" s="106">
        <v>1</v>
      </c>
      <c r="M3" s="107"/>
      <c r="N3" s="106">
        <v>2</v>
      </c>
      <c r="O3" s="107"/>
      <c r="P3" s="106">
        <v>3</v>
      </c>
      <c r="Q3" s="107"/>
      <c r="R3" s="106">
        <v>4</v>
      </c>
      <c r="S3" s="107"/>
      <c r="T3" s="106">
        <v>5</v>
      </c>
      <c r="U3" s="107"/>
      <c r="V3" s="106">
        <v>6</v>
      </c>
      <c r="W3" s="107"/>
      <c r="X3" s="106">
        <v>7</v>
      </c>
      <c r="Y3" s="107"/>
      <c r="Z3" s="115" t="s">
        <v>26</v>
      </c>
      <c r="AA3" s="116"/>
      <c r="AB3" s="115" t="s">
        <v>26</v>
      </c>
      <c r="AC3" s="116"/>
    </row>
    <row r="4" spans="1:29" ht="16.5" thickBot="1" x14ac:dyDescent="0.3">
      <c r="A4" s="109"/>
      <c r="B4" s="119"/>
      <c r="C4" s="109"/>
      <c r="D4" s="105"/>
      <c r="E4" s="103"/>
      <c r="F4" s="101"/>
      <c r="G4" s="97"/>
      <c r="H4" s="97"/>
      <c r="I4" s="130"/>
      <c r="J4" s="131"/>
      <c r="K4" s="117"/>
      <c r="L4" s="12" t="s">
        <v>27</v>
      </c>
      <c r="M4" s="13" t="s">
        <v>28</v>
      </c>
      <c r="N4" s="12" t="s">
        <v>27</v>
      </c>
      <c r="O4" s="13" t="s">
        <v>28</v>
      </c>
      <c r="P4" s="12" t="s">
        <v>27</v>
      </c>
      <c r="Q4" s="13" t="s">
        <v>28</v>
      </c>
      <c r="R4" s="12" t="s">
        <v>27</v>
      </c>
      <c r="S4" s="13" t="s">
        <v>28</v>
      </c>
      <c r="T4" s="12" t="s">
        <v>27</v>
      </c>
      <c r="U4" s="13" t="s">
        <v>28</v>
      </c>
      <c r="V4" s="12" t="s">
        <v>27</v>
      </c>
      <c r="W4" s="13" t="s">
        <v>28</v>
      </c>
      <c r="X4" s="12" t="s">
        <v>27</v>
      </c>
      <c r="Y4" s="13" t="s">
        <v>28</v>
      </c>
      <c r="Z4" s="90" t="s">
        <v>27</v>
      </c>
      <c r="AA4" s="91" t="s">
        <v>28</v>
      </c>
      <c r="AB4" s="90" t="s">
        <v>27</v>
      </c>
      <c r="AC4" s="91" t="s">
        <v>28</v>
      </c>
    </row>
    <row r="5" spans="1:29" x14ac:dyDescent="0.25">
      <c r="A5" s="149" t="str">
        <f t="shared" ref="A5:A26" si="0">IF(T5=0,"",RANK(H5,$H$5:$H$25,0))</f>
        <v/>
      </c>
      <c r="B5" s="150" t="str">
        <f>IF(T5="","",RANK(G5,$G$5:G$25,0))</f>
        <v/>
      </c>
      <c r="C5" s="143">
        <v>3118</v>
      </c>
      <c r="D5" s="144" t="s">
        <v>14</v>
      </c>
      <c r="E5" s="77">
        <v>1</v>
      </c>
      <c r="F5" s="139" t="str">
        <f>IFERROR(J5/COUNT(L5,N5,P5,R5,T5),"")</f>
        <v/>
      </c>
      <c r="G5" s="138" t="str">
        <f t="shared" ref="G5:G9" si="1">IF(T5="","",I5)</f>
        <v/>
      </c>
      <c r="H5" s="74" t="str">
        <f t="shared" ref="H5:H9" si="2">IF(T5="","",J5)</f>
        <v/>
      </c>
      <c r="I5" s="132" t="str">
        <f>IF(L5="","",IF(F5="",0,(F5-E5)/(150-E5)))</f>
        <v/>
      </c>
      <c r="J5" s="133">
        <f>(SUM(L5,N5,P5,R5,T5,V5,X5))-(Z5+AB5)</f>
        <v>0</v>
      </c>
      <c r="K5" s="128">
        <f>(SUM(M5,O5,Q5,S5,U5,W5,Y5))-(AA5+AC5)</f>
        <v>0</v>
      </c>
      <c r="L5" s="75"/>
      <c r="M5" s="72"/>
      <c r="N5" s="75"/>
      <c r="O5" s="72"/>
      <c r="P5" s="75"/>
      <c r="Q5" s="72"/>
      <c r="R5" s="75"/>
      <c r="S5" s="72"/>
      <c r="T5" s="75"/>
      <c r="U5" s="72"/>
      <c r="V5" s="75"/>
      <c r="W5" s="72"/>
      <c r="X5" s="75"/>
      <c r="Y5" s="72"/>
      <c r="Z5" s="92"/>
      <c r="AA5" s="93"/>
      <c r="AB5" s="92"/>
      <c r="AC5" s="93"/>
    </row>
    <row r="6" spans="1:29" x14ac:dyDescent="0.25">
      <c r="A6" s="151" t="str">
        <f t="shared" si="0"/>
        <v/>
      </c>
      <c r="B6" s="152" t="str">
        <f>IF(T6="","",RANK(G6,$G$5:G$25,0))</f>
        <v/>
      </c>
      <c r="C6" s="145">
        <v>3126</v>
      </c>
      <c r="D6" s="146" t="s">
        <v>13</v>
      </c>
      <c r="E6" s="78">
        <v>1</v>
      </c>
      <c r="F6" s="140" t="str">
        <f>IFERROR(J6/COUNT(L6,N6,P6,R6,T6),"")</f>
        <v/>
      </c>
      <c r="G6" s="138" t="str">
        <f t="shared" si="1"/>
        <v/>
      </c>
      <c r="H6" s="74" t="str">
        <f t="shared" si="2"/>
        <v/>
      </c>
      <c r="I6" s="134" t="str">
        <f>IF(L6="","",IF(F6="",0,(F6-E6)/(150-E6)))</f>
        <v/>
      </c>
      <c r="J6" s="135">
        <f>(SUM(L6,N6,P6,R6,T6,V6,X6))-(Z6+AB6)</f>
        <v>0</v>
      </c>
      <c r="K6" s="129">
        <f>(SUM(M6,O6,Q6,S6,U6,W6,Y6))-(AA6+AC6)</f>
        <v>0</v>
      </c>
      <c r="L6" s="76"/>
      <c r="M6" s="73"/>
      <c r="N6" s="76"/>
      <c r="O6" s="73"/>
      <c r="P6" s="76"/>
      <c r="Q6" s="73"/>
      <c r="R6" s="76"/>
      <c r="S6" s="73"/>
      <c r="T6" s="76"/>
      <c r="U6" s="73"/>
      <c r="V6" s="76"/>
      <c r="W6" s="73"/>
      <c r="X6" s="76"/>
      <c r="Y6" s="73"/>
      <c r="Z6" s="94"/>
      <c r="AA6" s="95"/>
      <c r="AB6" s="94"/>
      <c r="AC6" s="95"/>
    </row>
    <row r="7" spans="1:29" x14ac:dyDescent="0.25">
      <c r="A7" s="151" t="str">
        <f t="shared" si="0"/>
        <v/>
      </c>
      <c r="B7" s="152" t="str">
        <f>IF(T7="","",RANK(G7,$G$5:G$25,0))</f>
        <v/>
      </c>
      <c r="C7" s="145">
        <v>3127</v>
      </c>
      <c r="D7" s="146" t="s">
        <v>12</v>
      </c>
      <c r="E7" s="78">
        <v>0.5</v>
      </c>
      <c r="F7" s="140" t="str">
        <f>IFERROR(J7/COUNT(L7,N7,P7,R7,T7),"")</f>
        <v/>
      </c>
      <c r="G7" s="138" t="str">
        <f t="shared" si="1"/>
        <v/>
      </c>
      <c r="H7" s="74" t="str">
        <f t="shared" si="2"/>
        <v/>
      </c>
      <c r="I7" s="134" t="str">
        <f>IF(L7="","",IF(F7="",0,(F7-E7)/(150-E7)))</f>
        <v/>
      </c>
      <c r="J7" s="135">
        <f>(SUM(L7,N7,P7,R7,T7,V7,X7))-(Z7+AB7)</f>
        <v>0</v>
      </c>
      <c r="K7" s="129">
        <f>(SUM(M7,O7,Q7,S7,U7,W7,Y7))-(AA7+AC7)</f>
        <v>0</v>
      </c>
      <c r="L7" s="76"/>
      <c r="M7" s="73"/>
      <c r="N7" s="76"/>
      <c r="O7" s="73"/>
      <c r="P7" s="76"/>
      <c r="Q7" s="73"/>
      <c r="R7" s="76"/>
      <c r="S7" s="73"/>
      <c r="T7" s="76"/>
      <c r="U7" s="73"/>
      <c r="V7" s="76"/>
      <c r="W7" s="73"/>
      <c r="X7" s="76"/>
      <c r="Y7" s="73"/>
      <c r="Z7" s="94"/>
      <c r="AA7" s="95"/>
      <c r="AB7" s="94"/>
      <c r="AC7" s="95"/>
    </row>
    <row r="8" spans="1:29" x14ac:dyDescent="0.25">
      <c r="A8" s="151" t="str">
        <f t="shared" si="0"/>
        <v/>
      </c>
      <c r="B8" s="152" t="str">
        <f>IF(T8="","",RANK(G8,$G$5:G$25,0))</f>
        <v/>
      </c>
      <c r="C8" s="145">
        <v>3129</v>
      </c>
      <c r="D8" s="146" t="s">
        <v>8</v>
      </c>
      <c r="E8" s="78">
        <v>4</v>
      </c>
      <c r="F8" s="140">
        <f>IFERROR(J8/COUNT(L8,N8,P8,R8,T8),"")</f>
        <v>3.3333333333333335</v>
      </c>
      <c r="G8" s="138" t="str">
        <f t="shared" si="1"/>
        <v/>
      </c>
      <c r="H8" s="74" t="str">
        <f t="shared" si="2"/>
        <v/>
      </c>
      <c r="I8" s="134">
        <f>IF(L8="","",IF(F8="",0,(F8-E8)/(150-E8)))</f>
        <v>-4.5662100456620993E-3</v>
      </c>
      <c r="J8" s="135">
        <f>(SUM(L8,N8,P8,R8,T8,V8,X8))-(Z8+AB8)</f>
        <v>10</v>
      </c>
      <c r="K8" s="129">
        <f>(SUM(M8,O8,Q8,S8,U8,W8,Y8))-(AA8+AC8)</f>
        <v>3</v>
      </c>
      <c r="L8" s="76">
        <v>4</v>
      </c>
      <c r="M8" s="73">
        <v>2</v>
      </c>
      <c r="N8" s="76">
        <v>5</v>
      </c>
      <c r="O8" s="73">
        <v>1</v>
      </c>
      <c r="P8" s="76">
        <v>1</v>
      </c>
      <c r="Q8" s="73">
        <v>0</v>
      </c>
      <c r="R8" s="76"/>
      <c r="S8" s="73"/>
      <c r="T8" s="76"/>
      <c r="U8" s="73"/>
      <c r="V8" s="76"/>
      <c r="W8" s="73"/>
      <c r="X8" s="76"/>
      <c r="Y8" s="73"/>
      <c r="Z8" s="94"/>
      <c r="AA8" s="95"/>
      <c r="AB8" s="94"/>
      <c r="AC8" s="95"/>
    </row>
    <row r="9" spans="1:29" x14ac:dyDescent="0.25">
      <c r="A9" s="151" t="str">
        <f t="shared" si="0"/>
        <v/>
      </c>
      <c r="B9" s="152" t="str">
        <f>IF(T9="","",RANK(G9,$G$5:G$25,0))</f>
        <v/>
      </c>
      <c r="C9" s="145">
        <v>3133</v>
      </c>
      <c r="D9" s="146" t="s">
        <v>11</v>
      </c>
      <c r="E9" s="78"/>
      <c r="F9" s="140" t="str">
        <f>IFERROR(J9/COUNT(L9,N9,P9,R9,T9),"")</f>
        <v/>
      </c>
      <c r="G9" s="138" t="str">
        <f t="shared" si="1"/>
        <v/>
      </c>
      <c r="H9" s="74" t="str">
        <f t="shared" si="2"/>
        <v/>
      </c>
      <c r="I9" s="134" t="str">
        <f>IF(L9="","",IF(F9="",0,(F9-E9)/(150-E9)))</f>
        <v/>
      </c>
      <c r="J9" s="135">
        <f>(SUM(L9,N9,P9,R9,T9,V9,X9))-(Z9+AB9)</f>
        <v>0</v>
      </c>
      <c r="K9" s="129">
        <f>(SUM(M9,O9,Q9,S9,U9,W9,Y9))-(AA9+AC9)</f>
        <v>0</v>
      </c>
      <c r="L9" s="76"/>
      <c r="M9" s="73"/>
      <c r="N9" s="76"/>
      <c r="O9" s="73"/>
      <c r="P9" s="76"/>
      <c r="Q9" s="73"/>
      <c r="R9" s="76"/>
      <c r="S9" s="73"/>
      <c r="T9" s="76"/>
      <c r="U9" s="73"/>
      <c r="V9" s="76"/>
      <c r="W9" s="73"/>
      <c r="X9" s="76"/>
      <c r="Y9" s="73"/>
      <c r="Z9" s="94"/>
      <c r="AA9" s="95"/>
      <c r="AB9" s="94"/>
      <c r="AC9" s="95"/>
    </row>
    <row r="10" spans="1:29" x14ac:dyDescent="0.25">
      <c r="A10" s="151">
        <f>IF(T10=0,"",RANK(H10,$H$5:$H$25,0))</f>
        <v>3</v>
      </c>
      <c r="B10" s="152">
        <f>IF(T10="","",RANK(G10,$G$5:G$25,0))</f>
        <v>5</v>
      </c>
      <c r="C10" s="145">
        <v>3134</v>
      </c>
      <c r="D10" s="146" t="s">
        <v>5</v>
      </c>
      <c r="E10" s="78">
        <v>6.4</v>
      </c>
      <c r="F10" s="140">
        <f>IFERROR(J10/COUNT(L10,N10,P10,R10,T10),"")</f>
        <v>6.2</v>
      </c>
      <c r="G10" s="138">
        <f t="shared" ref="G9:G26" si="3">IF(T10="","",I10)</f>
        <v>-1.3927576601671322E-3</v>
      </c>
      <c r="H10" s="74">
        <f t="shared" ref="H9:H26" si="4">IF(T10="","",J10)</f>
        <v>31</v>
      </c>
      <c r="I10" s="134">
        <f>IF(L10="","",IF(F10="",0,(F10-E10)/(150-E10)))</f>
        <v>-1.3927576601671322E-3</v>
      </c>
      <c r="J10" s="135">
        <f>(SUM(L10,N10,P10,R10,T10,V10,X10))-(Z10+AB10)</f>
        <v>31</v>
      </c>
      <c r="K10" s="129">
        <f>(SUM(M10,O10,Q10,S10,U10,W10,Y10))-(AA10+AC10)</f>
        <v>5</v>
      </c>
      <c r="L10" s="76">
        <v>8</v>
      </c>
      <c r="M10" s="73"/>
      <c r="N10" s="76">
        <v>5</v>
      </c>
      <c r="O10" s="73">
        <v>1</v>
      </c>
      <c r="P10" s="76">
        <v>6</v>
      </c>
      <c r="Q10" s="73">
        <v>2</v>
      </c>
      <c r="R10" s="76">
        <v>7</v>
      </c>
      <c r="S10" s="73">
        <v>2</v>
      </c>
      <c r="T10" s="76">
        <v>5</v>
      </c>
      <c r="U10" s="73"/>
      <c r="V10" s="76"/>
      <c r="W10" s="73"/>
      <c r="X10" s="76"/>
      <c r="Y10" s="73"/>
      <c r="Z10" s="94"/>
      <c r="AA10" s="95"/>
      <c r="AB10" s="94"/>
      <c r="AC10" s="95"/>
    </row>
    <row r="11" spans="1:29" x14ac:dyDescent="0.25">
      <c r="A11" s="151">
        <f t="shared" si="0"/>
        <v>7</v>
      </c>
      <c r="B11" s="152">
        <f>IF(T11="","",RANK(G11,$G$5:G$25,0))</f>
        <v>7</v>
      </c>
      <c r="C11" s="145">
        <v>3142</v>
      </c>
      <c r="D11" s="146" t="s">
        <v>10</v>
      </c>
      <c r="E11" s="78">
        <v>6</v>
      </c>
      <c r="F11" s="140">
        <f>IFERROR(J11/COUNT(L11,N11,P11,R11,T11),"")</f>
        <v>4.4000000000000004</v>
      </c>
      <c r="G11" s="138">
        <f t="shared" ref="G11:G26" si="5">IF(T11="","",I11)</f>
        <v>-1.1111111111111108E-2</v>
      </c>
      <c r="H11" s="74">
        <f t="shared" ref="H11:H26" si="6">IF(T11="","",J11)</f>
        <v>22</v>
      </c>
      <c r="I11" s="134">
        <f>IF(L11="","",IF(F11="",0,(F11-E11)/(150-E11)))</f>
        <v>-1.1111111111111108E-2</v>
      </c>
      <c r="J11" s="135">
        <f>(SUM(L11,N11,P11,R11,T11,V11,X11))-(Z11+AB11)</f>
        <v>22</v>
      </c>
      <c r="K11" s="129">
        <f>(SUM(M11,O11,Q11,S11,U11,W11,Y11))-(AA11+AC11)</f>
        <v>4</v>
      </c>
      <c r="L11" s="76">
        <v>3</v>
      </c>
      <c r="M11" s="73">
        <v>1</v>
      </c>
      <c r="N11" s="82">
        <v>3</v>
      </c>
      <c r="O11" s="83"/>
      <c r="P11" s="76">
        <v>5</v>
      </c>
      <c r="Q11" s="73"/>
      <c r="R11" s="76">
        <v>6</v>
      </c>
      <c r="S11" s="73">
        <v>1</v>
      </c>
      <c r="T11" s="76">
        <v>4</v>
      </c>
      <c r="U11" s="73">
        <v>1</v>
      </c>
      <c r="V11" s="82">
        <v>1</v>
      </c>
      <c r="W11" s="83"/>
      <c r="X11" s="76">
        <v>4</v>
      </c>
      <c r="Y11" s="73">
        <v>1</v>
      </c>
      <c r="Z11" s="94">
        <v>3</v>
      </c>
      <c r="AA11" s="95"/>
      <c r="AB11" s="94">
        <v>1</v>
      </c>
      <c r="AC11" s="95"/>
    </row>
    <row r="12" spans="1:29" x14ac:dyDescent="0.25">
      <c r="A12" s="151" t="str">
        <f t="shared" si="0"/>
        <v/>
      </c>
      <c r="B12" s="152" t="str">
        <f>IF(T12="","",RANK(G12,$G$5:G$25,0))</f>
        <v/>
      </c>
      <c r="C12" s="145">
        <v>3152</v>
      </c>
      <c r="D12" s="146" t="s">
        <v>20</v>
      </c>
      <c r="E12" s="78">
        <v>2</v>
      </c>
      <c r="F12" s="140" t="str">
        <f>IFERROR(J12/COUNT(L12,N12,P12,R12,T12),"")</f>
        <v/>
      </c>
      <c r="G12" s="138" t="str">
        <f t="shared" si="5"/>
        <v/>
      </c>
      <c r="H12" s="74" t="str">
        <f t="shared" si="6"/>
        <v/>
      </c>
      <c r="I12" s="134" t="str">
        <f>IF(L12="","",IF(F12="",0,(F12-E12)/(150-E12)))</f>
        <v/>
      </c>
      <c r="J12" s="135">
        <f>(SUM(L12,N12,P12,R12,T12,V12,X12))-(Z12+AB12)</f>
        <v>0</v>
      </c>
      <c r="K12" s="129">
        <f>(SUM(M12,O12,Q12,S12,U12,W12,Y12))-(AA12+AC12)</f>
        <v>0</v>
      </c>
      <c r="L12" s="76"/>
      <c r="M12" s="73"/>
      <c r="N12" s="76"/>
      <c r="O12" s="73"/>
      <c r="P12" s="76"/>
      <c r="Q12" s="73"/>
      <c r="R12" s="76"/>
      <c r="S12" s="73"/>
      <c r="T12" s="76"/>
      <c r="U12" s="73"/>
      <c r="V12" s="76"/>
      <c r="W12" s="73"/>
      <c r="X12" s="76"/>
      <c r="Y12" s="73"/>
      <c r="Z12" s="94"/>
      <c r="AA12" s="95"/>
      <c r="AB12" s="94"/>
      <c r="AC12" s="95"/>
    </row>
    <row r="13" spans="1:29" x14ac:dyDescent="0.25">
      <c r="A13" s="151" t="str">
        <f t="shared" si="0"/>
        <v/>
      </c>
      <c r="B13" s="152" t="str">
        <f>IF(T13="","",RANK(G13,$G$5:G$25,0))</f>
        <v/>
      </c>
      <c r="C13" s="145">
        <v>3153</v>
      </c>
      <c r="D13" s="146" t="s">
        <v>22</v>
      </c>
      <c r="E13" s="78"/>
      <c r="F13" s="140" t="str">
        <f>IFERROR(J13/COUNT(L13,N13,P13,R13,T13),"")</f>
        <v/>
      </c>
      <c r="G13" s="138" t="str">
        <f t="shared" si="5"/>
        <v/>
      </c>
      <c r="H13" s="74" t="str">
        <f t="shared" si="6"/>
        <v/>
      </c>
      <c r="I13" s="134" t="str">
        <f>IF(L13="","",IF(F13="",0,(F13-E13)/(150-E13)))</f>
        <v/>
      </c>
      <c r="J13" s="135">
        <f>(SUM(L13,N13,P13,R13,T13,V13,X13))-(Z13+AB13)</f>
        <v>0</v>
      </c>
      <c r="K13" s="129">
        <f>(SUM(M13,O13,Q13,S13,U13,W13,Y13))-(AA13+AC13)</f>
        <v>0</v>
      </c>
      <c r="L13" s="76"/>
      <c r="M13" s="73"/>
      <c r="N13" s="76"/>
      <c r="O13" s="73"/>
      <c r="P13" s="76"/>
      <c r="Q13" s="73"/>
      <c r="R13" s="76"/>
      <c r="S13" s="73"/>
      <c r="T13" s="76"/>
      <c r="U13" s="73"/>
      <c r="V13" s="76"/>
      <c r="W13" s="73"/>
      <c r="X13" s="76"/>
      <c r="Y13" s="73"/>
      <c r="Z13" s="94"/>
      <c r="AA13" s="95"/>
      <c r="AB13" s="94"/>
      <c r="AC13" s="95"/>
    </row>
    <row r="14" spans="1:29" x14ac:dyDescent="0.25">
      <c r="A14" s="151" t="str">
        <f t="shared" si="0"/>
        <v/>
      </c>
      <c r="B14" s="152" t="str">
        <f>IF(T14="","",RANK(G14,$G$5:G$25,0))</f>
        <v/>
      </c>
      <c r="C14" s="145">
        <v>3157</v>
      </c>
      <c r="D14" s="146" t="s">
        <v>17</v>
      </c>
      <c r="E14" s="78"/>
      <c r="F14" s="140" t="str">
        <f>IFERROR(J14/COUNT(L14,N14,P14,R14,T14),"")</f>
        <v/>
      </c>
      <c r="G14" s="138" t="str">
        <f t="shared" si="5"/>
        <v/>
      </c>
      <c r="H14" s="74" t="str">
        <f t="shared" si="6"/>
        <v/>
      </c>
      <c r="I14" s="134" t="str">
        <f>IF(L14="","",IF(F14="",0,(F14-E14)/(150-E14)))</f>
        <v/>
      </c>
      <c r="J14" s="135">
        <f>(SUM(L14,N14,P14,R14,T14,V14,X14))-(Z14+AB14)</f>
        <v>0</v>
      </c>
      <c r="K14" s="129">
        <f>(SUM(M14,O14,Q14,S14,U14,W14,Y14))-(AA14+AC14)</f>
        <v>0</v>
      </c>
      <c r="L14" s="76"/>
      <c r="M14" s="73"/>
      <c r="N14" s="76"/>
      <c r="O14" s="73"/>
      <c r="P14" s="76"/>
      <c r="Q14" s="73"/>
      <c r="R14" s="76"/>
      <c r="S14" s="73"/>
      <c r="T14" s="76"/>
      <c r="U14" s="73"/>
      <c r="V14" s="76"/>
      <c r="W14" s="73"/>
      <c r="X14" s="76"/>
      <c r="Y14" s="73"/>
      <c r="Z14" s="94"/>
      <c r="AA14" s="95"/>
      <c r="AB14" s="94"/>
      <c r="AC14" s="95"/>
    </row>
    <row r="15" spans="1:29" x14ac:dyDescent="0.25">
      <c r="A15" s="157">
        <f t="shared" si="0"/>
        <v>1</v>
      </c>
      <c r="B15" s="158">
        <f>IF(T15="","",RANK(G15,$G$5:G$25,0))</f>
        <v>1</v>
      </c>
      <c r="C15" s="145">
        <v>3158</v>
      </c>
      <c r="D15" s="146" t="s">
        <v>19</v>
      </c>
      <c r="E15" s="78">
        <v>5.6</v>
      </c>
      <c r="F15" s="140">
        <f>IFERROR(J15/COUNT(L15,N15,P15,R15,T15),"")</f>
        <v>7.4</v>
      </c>
      <c r="G15" s="138">
        <f t="shared" si="5"/>
        <v>1.2465373961218841E-2</v>
      </c>
      <c r="H15" s="74">
        <f t="shared" si="6"/>
        <v>37</v>
      </c>
      <c r="I15" s="134">
        <f>IF(L15="","",IF(F15="",0,(F15-E15)/(150-E15)))</f>
        <v>1.2465373961218841E-2</v>
      </c>
      <c r="J15" s="135">
        <f>(SUM(L15,N15,P15,R15,T15,V15,X15))-(Z15+AB15)</f>
        <v>37</v>
      </c>
      <c r="K15" s="129">
        <f>(SUM(M15,O15,Q15,S15,U15,W15,Y15))-(AA15+AC15)</f>
        <v>11</v>
      </c>
      <c r="L15" s="76">
        <v>7</v>
      </c>
      <c r="M15" s="73"/>
      <c r="N15" s="82">
        <v>3</v>
      </c>
      <c r="O15" s="73"/>
      <c r="P15" s="76">
        <v>10</v>
      </c>
      <c r="Q15" s="73">
        <v>2</v>
      </c>
      <c r="R15" s="76">
        <v>7</v>
      </c>
      <c r="S15" s="73">
        <v>2</v>
      </c>
      <c r="T15" s="76">
        <v>7</v>
      </c>
      <c r="U15" s="73">
        <v>3</v>
      </c>
      <c r="V15" s="76">
        <v>6</v>
      </c>
      <c r="W15" s="73">
        <v>4</v>
      </c>
      <c r="X15" s="82">
        <v>2</v>
      </c>
      <c r="Y15" s="73"/>
      <c r="Z15" s="94">
        <v>3</v>
      </c>
      <c r="AA15" s="95"/>
      <c r="AB15" s="94">
        <v>2</v>
      </c>
      <c r="AC15" s="95"/>
    </row>
    <row r="16" spans="1:29" x14ac:dyDescent="0.25">
      <c r="A16" s="151" t="str">
        <f t="shared" si="0"/>
        <v/>
      </c>
      <c r="B16" s="152" t="str">
        <f>IF(T16="","",RANK(G16,$G$5:G$25,0))</f>
        <v/>
      </c>
      <c r="C16" s="145">
        <v>3159</v>
      </c>
      <c r="D16" s="146" t="s">
        <v>18</v>
      </c>
      <c r="E16" s="78">
        <v>1</v>
      </c>
      <c r="F16" s="140">
        <f>IFERROR(J16/COUNT(L16,N16,P16,R16,T16),"")</f>
        <v>1.75</v>
      </c>
      <c r="G16" s="138" t="str">
        <f t="shared" si="5"/>
        <v/>
      </c>
      <c r="H16" s="74" t="str">
        <f t="shared" si="6"/>
        <v/>
      </c>
      <c r="I16" s="134">
        <f>IF(L16="","",IF(F16="",0,(F16-E16)/(150-E16)))</f>
        <v>5.0335570469798654E-3</v>
      </c>
      <c r="J16" s="135">
        <f>(SUM(L16,N16,P16,R16,T16,V16,X16))-(Z16+AB16)</f>
        <v>7</v>
      </c>
      <c r="K16" s="129">
        <f>(SUM(M16,O16,Q16,S16,U16,W16,Y16))-(AA16+AC16)</f>
        <v>1</v>
      </c>
      <c r="L16" s="76">
        <v>1</v>
      </c>
      <c r="M16" s="73"/>
      <c r="N16" s="76">
        <v>2</v>
      </c>
      <c r="O16" s="73"/>
      <c r="P16" s="76">
        <v>0</v>
      </c>
      <c r="Q16" s="73"/>
      <c r="R16" s="76">
        <v>4</v>
      </c>
      <c r="S16" s="73">
        <v>1</v>
      </c>
      <c r="T16" s="76"/>
      <c r="U16" s="73"/>
      <c r="V16" s="76"/>
      <c r="W16" s="73"/>
      <c r="X16" s="76"/>
      <c r="Y16" s="73"/>
      <c r="Z16" s="94"/>
      <c r="AA16" s="95"/>
      <c r="AB16" s="94"/>
      <c r="AC16" s="95"/>
    </row>
    <row r="17" spans="1:29" x14ac:dyDescent="0.25">
      <c r="A17" s="151">
        <f t="shared" si="0"/>
        <v>4</v>
      </c>
      <c r="B17" s="159">
        <f>IF(T17="","",RANK(G17,$G$5:G$25,0))</f>
        <v>3</v>
      </c>
      <c r="C17" s="145">
        <v>3161</v>
      </c>
      <c r="D17" s="146" t="s">
        <v>9</v>
      </c>
      <c r="E17" s="78">
        <v>5.6</v>
      </c>
      <c r="F17" s="140">
        <f>IFERROR(J17/COUNT(L17,N17,P17,R17,T17),"")</f>
        <v>6</v>
      </c>
      <c r="G17" s="138">
        <f t="shared" si="5"/>
        <v>2.770083102493077E-3</v>
      </c>
      <c r="H17" s="74">
        <f t="shared" si="6"/>
        <v>30</v>
      </c>
      <c r="I17" s="134">
        <f>IF(L17="","",IF(F17="",0,(F17-E17)/(150-E17)))</f>
        <v>2.770083102493077E-3</v>
      </c>
      <c r="J17" s="135">
        <f>(SUM(L17,N17,P17,R17,T17,V17,X17))-(Z17+AB17)</f>
        <v>30</v>
      </c>
      <c r="K17" s="129">
        <f>(SUM(M17,O17,Q17,S17,U17,W17,Y17))-(AA17+AC17)</f>
        <v>6</v>
      </c>
      <c r="L17" s="82">
        <v>2</v>
      </c>
      <c r="M17" s="83">
        <v>1</v>
      </c>
      <c r="N17" s="76">
        <v>6</v>
      </c>
      <c r="O17" s="73">
        <v>2</v>
      </c>
      <c r="P17" s="82">
        <v>4</v>
      </c>
      <c r="Q17" s="83">
        <v>3</v>
      </c>
      <c r="R17" s="76">
        <v>5</v>
      </c>
      <c r="S17" s="73"/>
      <c r="T17" s="76">
        <v>7</v>
      </c>
      <c r="U17" s="73">
        <v>1</v>
      </c>
      <c r="V17" s="76">
        <v>7</v>
      </c>
      <c r="W17" s="73">
        <v>1</v>
      </c>
      <c r="X17" s="76">
        <v>5</v>
      </c>
      <c r="Y17" s="73">
        <v>2</v>
      </c>
      <c r="Z17" s="94">
        <v>2</v>
      </c>
      <c r="AA17" s="95">
        <v>1</v>
      </c>
      <c r="AB17" s="94">
        <v>4</v>
      </c>
      <c r="AC17" s="95">
        <v>3</v>
      </c>
    </row>
    <row r="18" spans="1:29" x14ac:dyDescent="0.25">
      <c r="A18" s="151" t="str">
        <f t="shared" si="0"/>
        <v/>
      </c>
      <c r="B18" s="152" t="str">
        <f>IF(T18="","",RANK(G18,$G$5:G$25,0))</f>
        <v/>
      </c>
      <c r="C18" s="145">
        <v>3162</v>
      </c>
      <c r="D18" s="146" t="s">
        <v>21</v>
      </c>
      <c r="E18" s="78">
        <v>1.33</v>
      </c>
      <c r="F18" s="140" t="str">
        <f>IFERROR(J18/COUNT(L18,N18,P18,R18,T18),"")</f>
        <v/>
      </c>
      <c r="G18" s="138" t="str">
        <f t="shared" si="5"/>
        <v/>
      </c>
      <c r="H18" s="74" t="str">
        <f t="shared" si="6"/>
        <v/>
      </c>
      <c r="I18" s="134" t="str">
        <f>IF(L18="","",IF(F18="",0,(F18-E18)/(150-E18)))</f>
        <v/>
      </c>
      <c r="J18" s="135">
        <f>(SUM(L18,N18,P18,R18,T18,V18,X18))-(Z18+AB18)</f>
        <v>0</v>
      </c>
      <c r="K18" s="129">
        <f>(SUM(M18,O18,Q18,S18,U18,W18,Y18))-(AA18+AC18)</f>
        <v>0</v>
      </c>
      <c r="L18" s="76"/>
      <c r="M18" s="73"/>
      <c r="N18" s="76"/>
      <c r="O18" s="73"/>
      <c r="P18" s="76"/>
      <c r="Q18" s="73"/>
      <c r="R18" s="76"/>
      <c r="S18" s="73"/>
      <c r="T18" s="76"/>
      <c r="U18" s="73"/>
      <c r="V18" s="76"/>
      <c r="W18" s="73"/>
      <c r="X18" s="76"/>
      <c r="Y18" s="73"/>
      <c r="Z18" s="94"/>
      <c r="AA18" s="95"/>
      <c r="AB18" s="94"/>
      <c r="AC18" s="95"/>
    </row>
    <row r="19" spans="1:29" x14ac:dyDescent="0.25">
      <c r="A19" s="151">
        <f t="shared" si="0"/>
        <v>5</v>
      </c>
      <c r="B19" s="152">
        <f>IF(T19="","",RANK(G19,$G$5:G$25,0))</f>
        <v>4</v>
      </c>
      <c r="C19" s="145">
        <v>3165</v>
      </c>
      <c r="D19" s="146" t="s">
        <v>6</v>
      </c>
      <c r="E19" s="78">
        <v>5.8</v>
      </c>
      <c r="F19" s="140">
        <f>IFERROR(J19/COUNT(L19,N19,P19,R19,T19),"")</f>
        <v>5.6</v>
      </c>
      <c r="G19" s="138">
        <f t="shared" si="5"/>
        <v>-1.386962552011097E-3</v>
      </c>
      <c r="H19" s="74">
        <f t="shared" si="6"/>
        <v>28</v>
      </c>
      <c r="I19" s="134">
        <f>IF(L19="","",IF(F19="",0,(F19-E19)/(150-E19)))</f>
        <v>-1.386962552011097E-3</v>
      </c>
      <c r="J19" s="135">
        <f>(SUM(L19,N19,P19,R19,T19,V19,X19))-(Z19+AB19)</f>
        <v>28</v>
      </c>
      <c r="K19" s="129">
        <f>(SUM(M19,O19,Q19,S19,U19,W19,Y19))-(AA19+AC19)</f>
        <v>2</v>
      </c>
      <c r="L19" s="76">
        <v>5</v>
      </c>
      <c r="M19" s="73">
        <v>1</v>
      </c>
      <c r="N19" s="82">
        <v>3</v>
      </c>
      <c r="O19" s="83">
        <v>1</v>
      </c>
      <c r="P19" s="82">
        <v>3</v>
      </c>
      <c r="Q19" s="83">
        <v>1</v>
      </c>
      <c r="R19" s="76">
        <v>6</v>
      </c>
      <c r="S19" s="73">
        <v>1</v>
      </c>
      <c r="T19" s="76">
        <v>6</v>
      </c>
      <c r="U19" s="73"/>
      <c r="V19" s="76">
        <v>5</v>
      </c>
      <c r="W19" s="73"/>
      <c r="X19" s="76">
        <v>6</v>
      </c>
      <c r="Y19" s="73"/>
      <c r="Z19" s="94">
        <v>3</v>
      </c>
      <c r="AA19" s="95">
        <v>1</v>
      </c>
      <c r="AB19" s="94">
        <v>3</v>
      </c>
      <c r="AC19" s="95">
        <v>1</v>
      </c>
    </row>
    <row r="20" spans="1:29" x14ac:dyDescent="0.25">
      <c r="A20" s="151" t="str">
        <f t="shared" si="0"/>
        <v/>
      </c>
      <c r="B20" s="152" t="str">
        <f>IF(T20="","",RANK(G20,$G$5:G$25,0))</f>
        <v/>
      </c>
      <c r="C20" s="145">
        <v>3166</v>
      </c>
      <c r="D20" s="146" t="s">
        <v>23</v>
      </c>
      <c r="E20" s="78"/>
      <c r="F20" s="140" t="str">
        <f>IFERROR(J20/COUNT(L20,N20,P20,R20,T20),"")</f>
        <v/>
      </c>
      <c r="G20" s="138" t="str">
        <f t="shared" si="5"/>
        <v/>
      </c>
      <c r="H20" s="74" t="str">
        <f t="shared" si="6"/>
        <v/>
      </c>
      <c r="I20" s="134" t="str">
        <f>IF(L20="","",IF(F20="",0,(F20-E20)/(150-E20)))</f>
        <v/>
      </c>
      <c r="J20" s="135">
        <f>(SUM(L20,N20,P20,R20,T20,V20,X20))-(Z20+AB20)</f>
        <v>0</v>
      </c>
      <c r="K20" s="129">
        <f>(SUM(M20,O20,Q20,S20,U20,W20,Y20))-(AA20+AC20)</f>
        <v>0</v>
      </c>
      <c r="L20" s="76"/>
      <c r="M20" s="73"/>
      <c r="N20" s="76"/>
      <c r="O20" s="73"/>
      <c r="P20" s="76"/>
      <c r="Q20" s="73"/>
      <c r="R20" s="76"/>
      <c r="S20" s="73"/>
      <c r="T20" s="76"/>
      <c r="U20" s="73"/>
      <c r="V20" s="76"/>
      <c r="W20" s="73"/>
      <c r="X20" s="76"/>
      <c r="Y20" s="73"/>
      <c r="Z20" s="94"/>
      <c r="AA20" s="95"/>
      <c r="AB20" s="94"/>
      <c r="AC20" s="95"/>
    </row>
    <row r="21" spans="1:29" x14ac:dyDescent="0.25">
      <c r="A21" s="151">
        <f t="shared" si="0"/>
        <v>8</v>
      </c>
      <c r="B21" s="153">
        <f>IF(T21="","",RANK(G21,$G$5:G$25,0))</f>
        <v>2</v>
      </c>
      <c r="C21" s="145">
        <v>3167</v>
      </c>
      <c r="D21" s="146" t="s">
        <v>15</v>
      </c>
      <c r="E21" s="78">
        <v>2.6</v>
      </c>
      <c r="F21" s="140">
        <f>IFERROR(J21/COUNT(L21,N21,P21,R21,T21),"")</f>
        <v>3.8</v>
      </c>
      <c r="G21" s="138">
        <f t="shared" si="5"/>
        <v>8.1411126187245567E-3</v>
      </c>
      <c r="H21" s="74">
        <f t="shared" si="6"/>
        <v>19</v>
      </c>
      <c r="I21" s="134">
        <f>IF(L21="","",IF(F21="",0,(F21-E21)/(150-E21)))</f>
        <v>8.1411126187245567E-3</v>
      </c>
      <c r="J21" s="135">
        <f>(SUM(L21,N21,P21,R21,T21,V21,X21))-(Z21+AB21)</f>
        <v>19</v>
      </c>
      <c r="K21" s="129">
        <f>(SUM(M21,O21,Q21,S21,U21,W21,Y21))-(AA21+AC21)</f>
        <v>3</v>
      </c>
      <c r="L21" s="125">
        <v>2</v>
      </c>
      <c r="M21" s="126"/>
      <c r="N21" s="125">
        <v>3</v>
      </c>
      <c r="O21" s="126"/>
      <c r="P21" s="125">
        <v>7</v>
      </c>
      <c r="Q21" s="126">
        <v>2</v>
      </c>
      <c r="R21" s="125">
        <v>4</v>
      </c>
      <c r="S21" s="73">
        <v>1</v>
      </c>
      <c r="T21" s="76">
        <v>3</v>
      </c>
      <c r="U21" s="73"/>
      <c r="V21" s="82">
        <v>2</v>
      </c>
      <c r="W21" s="83"/>
      <c r="X21" s="82">
        <v>0</v>
      </c>
      <c r="Y21" s="83"/>
      <c r="Z21" s="94">
        <v>2</v>
      </c>
      <c r="AA21" s="95"/>
      <c r="AB21" s="94">
        <v>0</v>
      </c>
      <c r="AC21" s="95"/>
    </row>
    <row r="22" spans="1:29" x14ac:dyDescent="0.25">
      <c r="A22" s="151" t="str">
        <f t="shared" si="0"/>
        <v/>
      </c>
      <c r="B22" s="152" t="str">
        <f>IF(T22="","",RANK(G22,$G$5:G$25,0))</f>
        <v/>
      </c>
      <c r="C22" s="145">
        <v>3168</v>
      </c>
      <c r="D22" s="146" t="s">
        <v>16</v>
      </c>
      <c r="E22" s="78">
        <v>3.14</v>
      </c>
      <c r="F22" s="140" t="str">
        <f>IFERROR(J22/COUNT(L22,N22,P22,R22,T22),"")</f>
        <v/>
      </c>
      <c r="G22" s="138" t="str">
        <f t="shared" si="5"/>
        <v/>
      </c>
      <c r="H22" s="74" t="str">
        <f t="shared" si="6"/>
        <v/>
      </c>
      <c r="I22" s="134" t="str">
        <f>IF(L22="","",IF(F22="",0,(F22-E22)/(150-E22)))</f>
        <v/>
      </c>
      <c r="J22" s="135">
        <f>(SUM(L22,N22,P22,R22,T22,V22,X22))-(Z22+AB22)</f>
        <v>0</v>
      </c>
      <c r="K22" s="129">
        <f>(SUM(M22,O22,Q22,S22,U22,W22,Y22))-(AA22+AC22)</f>
        <v>0</v>
      </c>
      <c r="L22" s="76"/>
      <c r="M22" s="73"/>
      <c r="N22" s="76"/>
      <c r="O22" s="73"/>
      <c r="P22" s="76"/>
      <c r="Q22" s="73"/>
      <c r="R22" s="76"/>
      <c r="S22" s="73"/>
      <c r="T22" s="76"/>
      <c r="U22" s="73"/>
      <c r="V22" s="76"/>
      <c r="W22" s="73"/>
      <c r="X22" s="76"/>
      <c r="Y22" s="73"/>
      <c r="Z22" s="94"/>
      <c r="AA22" s="95"/>
      <c r="AB22" s="94"/>
      <c r="AC22" s="95"/>
    </row>
    <row r="23" spans="1:29" x14ac:dyDescent="0.25">
      <c r="A23" s="151">
        <f t="shared" si="0"/>
        <v>6</v>
      </c>
      <c r="B23" s="152">
        <f>IF(T23="","",RANK(G23,$G$5:G$25,0))</f>
        <v>6</v>
      </c>
      <c r="C23" s="145">
        <v>3175</v>
      </c>
      <c r="D23" s="146" t="s">
        <v>25</v>
      </c>
      <c r="E23" s="78">
        <v>6.2</v>
      </c>
      <c r="F23" s="140">
        <f>IFERROR(J23/COUNT(L23,N23,P23,R23,T23),"")</f>
        <v>5.2</v>
      </c>
      <c r="G23" s="138">
        <f t="shared" si="5"/>
        <v>-6.9541029207232262E-3</v>
      </c>
      <c r="H23" s="74">
        <f t="shared" si="6"/>
        <v>26</v>
      </c>
      <c r="I23" s="134">
        <f>IF(L23="","",IF(F23="",0,(F23-E23)/(150-E23)))</f>
        <v>-6.9541029207232262E-3</v>
      </c>
      <c r="J23" s="135">
        <f>(SUM(L23,N23,P23,R23,T23,V23,X23))-(Z23+AB23)</f>
        <v>26</v>
      </c>
      <c r="K23" s="129">
        <f>(SUM(M23,O23,Q23,S23,U23,W23,Y23))-(AA23+AC23)</f>
        <v>2</v>
      </c>
      <c r="L23" s="82">
        <v>3</v>
      </c>
      <c r="M23" s="73"/>
      <c r="N23" s="76">
        <v>6</v>
      </c>
      <c r="O23" s="73">
        <v>1</v>
      </c>
      <c r="P23" s="76">
        <v>5</v>
      </c>
      <c r="Q23" s="73">
        <v>1</v>
      </c>
      <c r="R23" s="76">
        <v>5</v>
      </c>
      <c r="S23" s="73"/>
      <c r="T23" s="82">
        <v>4</v>
      </c>
      <c r="U23" s="73"/>
      <c r="V23" s="76">
        <v>4</v>
      </c>
      <c r="W23" s="73"/>
      <c r="X23" s="76">
        <v>6</v>
      </c>
      <c r="Y23" s="73"/>
      <c r="Z23" s="94">
        <v>3</v>
      </c>
      <c r="AA23" s="95"/>
      <c r="AB23" s="94">
        <v>4</v>
      </c>
      <c r="AC23" s="95"/>
    </row>
    <row r="24" spans="1:29" x14ac:dyDescent="0.25">
      <c r="A24" s="154">
        <f t="shared" si="0"/>
        <v>2</v>
      </c>
      <c r="B24" s="152">
        <f>IF(T24="","",RANK(G24,$G$5:G$25,0))</f>
        <v>8</v>
      </c>
      <c r="C24" s="145">
        <v>3176</v>
      </c>
      <c r="D24" s="146" t="s">
        <v>60</v>
      </c>
      <c r="E24" s="78">
        <v>8.8000000000000007</v>
      </c>
      <c r="F24" s="140">
        <f>IFERROR(J24/COUNT(L24,N24,P24,R24,T24),"")</f>
        <v>7</v>
      </c>
      <c r="G24" s="138">
        <f t="shared" si="5"/>
        <v>-1.2747875354107655E-2</v>
      </c>
      <c r="H24" s="74">
        <f t="shared" si="6"/>
        <v>35</v>
      </c>
      <c r="I24" s="134">
        <f>IF(L24="","",IF(F24="",0,(F24-E24)/(150-E24)))</f>
        <v>-1.2747875354107655E-2</v>
      </c>
      <c r="J24" s="135">
        <f>(SUM(L24,N24,P24,R24,T24,V24,X24))-(Z24+AB24)</f>
        <v>35</v>
      </c>
      <c r="K24" s="129">
        <f>(SUM(M24,O24,Q24,S24,U24,W24,Y24))-(AA24+AC24)</f>
        <v>1</v>
      </c>
      <c r="L24" s="127">
        <v>3</v>
      </c>
      <c r="M24" s="126"/>
      <c r="N24" s="125">
        <v>6</v>
      </c>
      <c r="O24" s="126"/>
      <c r="P24" s="125">
        <v>8</v>
      </c>
      <c r="Q24" s="126"/>
      <c r="R24" s="125">
        <v>5</v>
      </c>
      <c r="S24" s="73">
        <v>1</v>
      </c>
      <c r="T24" s="82">
        <v>5</v>
      </c>
      <c r="U24" s="73"/>
      <c r="V24" s="76">
        <v>10</v>
      </c>
      <c r="W24" s="73"/>
      <c r="X24" s="76">
        <v>6</v>
      </c>
      <c r="Y24" s="73"/>
      <c r="Z24" s="94">
        <v>3</v>
      </c>
      <c r="AA24" s="95"/>
      <c r="AB24" s="94">
        <v>5</v>
      </c>
      <c r="AC24" s="95"/>
    </row>
    <row r="25" spans="1:29" x14ac:dyDescent="0.25">
      <c r="A25" s="151" t="str">
        <f t="shared" si="0"/>
        <v/>
      </c>
      <c r="B25" s="152" t="str">
        <f>IF(T25="","",RANK(G25,$G$5:G$25,0))</f>
        <v/>
      </c>
      <c r="C25" s="145">
        <v>3177</v>
      </c>
      <c r="D25" s="146" t="s">
        <v>61</v>
      </c>
      <c r="E25" s="78">
        <v>1.8</v>
      </c>
      <c r="F25" s="140" t="str">
        <f>IFERROR(J25/COUNT(L25,N25,P25,R25,T25),"")</f>
        <v/>
      </c>
      <c r="G25" s="138" t="str">
        <f t="shared" si="5"/>
        <v/>
      </c>
      <c r="H25" s="74" t="str">
        <f t="shared" si="6"/>
        <v/>
      </c>
      <c r="I25" s="134" t="str">
        <f>IF(L25="","",IF(F25="",0,(F25-E25)/(150-E25)))</f>
        <v/>
      </c>
      <c r="J25" s="135">
        <f>(SUM(L25,N25,P25,R25,T25,V25,X25))-(Z25+AB25)</f>
        <v>0</v>
      </c>
      <c r="K25" s="129">
        <f>(SUM(M25,O25,Q25,S25,U25,W25,Y25))-(AA25+AC25)</f>
        <v>0</v>
      </c>
      <c r="L25" s="125"/>
      <c r="M25" s="126"/>
      <c r="N25" s="125"/>
      <c r="O25" s="126"/>
      <c r="P25" s="125"/>
      <c r="Q25" s="126"/>
      <c r="R25" s="125"/>
      <c r="S25" s="73"/>
      <c r="T25" s="76"/>
      <c r="U25" s="73"/>
      <c r="V25" s="76"/>
      <c r="W25" s="73"/>
      <c r="X25" s="76"/>
      <c r="Y25" s="73"/>
      <c r="Z25" s="94"/>
      <c r="AA25" s="95"/>
      <c r="AB25" s="94"/>
      <c r="AC25" s="95"/>
    </row>
    <row r="26" spans="1:29" ht="15.75" thickBot="1" x14ac:dyDescent="0.3">
      <c r="A26" s="155" t="str">
        <f t="shared" si="0"/>
        <v/>
      </c>
      <c r="B26" s="156" t="str">
        <f>IF(T26="","",RANK(G26,$G$5:G$25,0))</f>
        <v/>
      </c>
      <c r="C26" s="147">
        <v>3178</v>
      </c>
      <c r="D26" s="148" t="s">
        <v>62</v>
      </c>
      <c r="E26" s="141"/>
      <c r="F26" s="142" t="str">
        <f>IFERROR(J26/COUNT(L26,N26,P26,R26,T26),"")</f>
        <v/>
      </c>
      <c r="G26" s="138" t="str">
        <f t="shared" si="5"/>
        <v/>
      </c>
      <c r="H26" s="74" t="str">
        <f t="shared" si="6"/>
        <v/>
      </c>
      <c r="I26" s="136" t="str">
        <f>IF(L26="","",IF(F26="",0,(F26-E26)/(150-E26)))</f>
        <v/>
      </c>
      <c r="J26" s="137">
        <f>(SUM(L26,N26,P26,R26,T26,V26,X26))-(Z26+AB26)</f>
        <v>0</v>
      </c>
      <c r="K26" s="129">
        <f>(SUM(M26,O26,Q26,S26,U26,W26,Y26))-(AA26+AC26)</f>
        <v>0</v>
      </c>
      <c r="L26" s="125"/>
      <c r="M26" s="126"/>
      <c r="N26" s="125"/>
      <c r="O26" s="126"/>
      <c r="P26" s="125"/>
      <c r="Q26" s="126"/>
      <c r="R26" s="125"/>
      <c r="S26" s="73"/>
      <c r="T26" s="76"/>
      <c r="U26" s="73"/>
      <c r="V26" s="76"/>
      <c r="W26" s="73"/>
      <c r="X26" s="76"/>
      <c r="Y26" s="73"/>
      <c r="Z26" s="94"/>
      <c r="AA26" s="95"/>
      <c r="AB26" s="94"/>
      <c r="AC26" s="95"/>
    </row>
  </sheetData>
  <autoFilter ref="A3:AA25" xr:uid="{00000000-0009-0000-0000-000003000000}"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sortState xmlns:xlrd2="http://schemas.microsoft.com/office/spreadsheetml/2017/richdata2" ref="A6:AA25">
      <sortCondition ref="C3:C25"/>
    </sortState>
  </autoFilter>
  <mergeCells count="19">
    <mergeCell ref="X3:Y3"/>
    <mergeCell ref="AB3:AC3"/>
    <mergeCell ref="A3:A4"/>
    <mergeCell ref="C3:C4"/>
    <mergeCell ref="D3:D4"/>
    <mergeCell ref="E3:E4"/>
    <mergeCell ref="F3:F4"/>
    <mergeCell ref="I3:I4"/>
    <mergeCell ref="J3:J4"/>
    <mergeCell ref="K3:K4"/>
    <mergeCell ref="L3:M3"/>
    <mergeCell ref="Z3:AA3"/>
    <mergeCell ref="B3:B4"/>
    <mergeCell ref="A1:AC1"/>
    <mergeCell ref="N3:O3"/>
    <mergeCell ref="P3:Q3"/>
    <mergeCell ref="R3:S3"/>
    <mergeCell ref="T3:U3"/>
    <mergeCell ref="V3:W3"/>
  </mergeCells>
  <conditionalFormatting sqref="M5:M26 O5:O26 Q5:Q26 S5:S26 U5:U26 W5:W26 J5:J26">
    <cfRule type="cellIs" dxfId="3" priority="62" operator="equal">
      <formula>0</formula>
    </cfRule>
  </conditionalFormatting>
  <conditionalFormatting sqref="L5:L26 N5:N26 P5:P26 R5:R26 T5:T26 V5:V26 X5:X26">
    <cfRule type="cellIs" dxfId="2" priority="4" operator="equal">
      <formula>""</formula>
    </cfRule>
  </conditionalFormatting>
  <conditionalFormatting sqref="Y26:AC26">
    <cfRule type="cellIs" dxfId="1" priority="2" operator="equal">
      <formula>0</formula>
    </cfRule>
  </conditionalFormatting>
  <conditionalFormatting sqref="H5:H26">
    <cfRule type="cellIs" dxfId="0" priority="1" operator="equal">
      <formula>0</formula>
    </cfRule>
  </conditionalFormatting>
  <pageMargins left="0.25" right="0.25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Invoer Rotten</vt:lpstr>
      <vt:lpstr>Invoer Rozen</vt:lpstr>
      <vt:lpstr>Uitslag Rotten</vt:lpstr>
      <vt:lpstr>Uitslag rozen</vt:lpstr>
      <vt:lpstr>'Invoer Rozen'!Afdrukbereik</vt:lpstr>
      <vt:lpstr>'Uitslag rozen'!Afdrukbereik</vt:lpstr>
      <vt:lpstr>'Invoer Rotten'!Afdruktitels</vt:lpstr>
      <vt:lpstr>'Invoer Rozen'!Afdruktitels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</dc:creator>
  <cp:lastModifiedBy>g j</cp:lastModifiedBy>
  <cp:lastPrinted>2024-11-02T12:31:03Z</cp:lastPrinted>
  <dcterms:created xsi:type="dcterms:W3CDTF">2019-04-08T04:48:09Z</dcterms:created>
  <dcterms:modified xsi:type="dcterms:W3CDTF">2024-11-02T12:33:54Z</dcterms:modified>
</cp:coreProperties>
</file>